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250"/>
  </bookViews>
  <sheets>
    <sheet name="Sheet1" sheetId="1" r:id="rId1"/>
    <sheet name="Sheet2" sheetId="2" r:id="rId2"/>
    <sheet name="Sheet3" sheetId="3" r:id="rId3"/>
  </sheets>
  <definedNames>
    <definedName name="TN">Sheet3!$A$3:$A$38</definedName>
    <definedName name="TRN">Sheet3!$A$3:$A$38</definedName>
    <definedName name="Turn">Sheet1!$I$6</definedName>
    <definedName name="Turns">Sheet3!$A$3:$A$38</definedName>
  </definedNames>
  <calcPr calcId="145621"/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8" i="1"/>
  <c r="D19" i="1" l="1"/>
  <c r="D18" i="1"/>
  <c r="D17" i="1"/>
  <c r="D16" i="1"/>
  <c r="D15" i="1"/>
  <c r="D14" i="1"/>
  <c r="D13" i="1"/>
  <c r="D12" i="1"/>
  <c r="D11" i="1"/>
  <c r="D10" i="1"/>
  <c r="D9" i="1"/>
  <c r="D8" i="1"/>
  <c r="C19" i="2" l="1"/>
  <c r="L8" i="2"/>
  <c r="D19" i="2"/>
  <c r="L6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<sst xmlns="http://schemas.openxmlformats.org/spreadsheetml/2006/main" count="68" uniqueCount="38">
  <si>
    <t>Projected GMROI</t>
  </si>
  <si>
    <t>Total</t>
  </si>
  <si>
    <t>Months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</si>
  <si>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</si>
  <si>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</si>
  <si>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</si>
  <si>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</si>
  <si>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</si>
  <si>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</si>
  <si>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</si>
  <si>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</si>
  <si>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</si>
  <si>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 xml:space="preserve">March </t>
  </si>
  <si>
    <t>April</t>
  </si>
  <si>
    <t>Planned Sales at Retail</t>
  </si>
  <si>
    <t>Gross Margin %</t>
  </si>
  <si>
    <t>Already on order @ Cost</t>
  </si>
  <si>
    <t>Beginning Inventory @ Cost</t>
  </si>
  <si>
    <t>Gross Open To Buy @ Cost</t>
  </si>
  <si>
    <t>NET Open to Buy @ Cost</t>
  </si>
  <si>
    <t>Targeted Ending Inventory @ Cost</t>
  </si>
  <si>
    <t>Chose Targeted Inventory Turn</t>
  </si>
  <si>
    <t>May</t>
  </si>
  <si>
    <t>Sales</t>
  </si>
  <si>
    <t>COGS</t>
  </si>
  <si>
    <t>GP</t>
  </si>
  <si>
    <t>Gross Margin</t>
  </si>
  <si>
    <t>LY 2105 #'s</t>
  </si>
  <si>
    <t>OH 1ST</t>
  </si>
  <si>
    <t>Avg OH</t>
  </si>
  <si>
    <t>Turn</t>
  </si>
  <si>
    <t>Turns</t>
  </si>
  <si>
    <t>Months Inv</t>
  </si>
  <si>
    <t>SUMPRODUCT</t>
  </si>
  <si>
    <t>TRUNC</t>
  </si>
  <si>
    <t>MOD</t>
  </si>
  <si>
    <t>TO SEPARATE THE INTEGER AND DECIMAL</t>
  </si>
  <si>
    <t>CHOOSE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</si>
</sst>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2" fillId="0" borderId="0" xfId="0" applyFont="1"/>
    <xf numFmtId="9" fontId="0" fillId="0" borderId="0" xfId="0" applyNumberFormat="1"/>
    <xf numFmtId="16" fontId="0" fillId="0" borderId="0" xfId="0" applyNumberFormat="1"/>
    <xf numFmtId="0" fontId="0" fillId="2" borderId="0" xfId="0" applyFill="1"/>
    <xf numFmtId="3" fontId="0" fillId="2" borderId="0" xfId="0" applyNumberFormat="1" applyFill="1"/>
    <xf numFmtId="9" fontId="0" fillId="2" borderId="0" xfId="0" applyNumberFormat="1" applyFill="1"/>
    <xf numFmtId="0" fontId="0" fillId="0" borderId="0" xfId="0" applyNumberFormat="1"/>
    <xf numFmtId="9" fontId="0" fillId="0" borderId="2" xfId="0" applyNumberFormat="1" applyBorder="1"/>
    <xf numFmtId="3" fontId="0" fillId="0" borderId="1" xfId="0" applyNumberFormat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8"/>
  <sheetViews>
    <sheetView tabSelected="1" workbookViewId="0">
      <selection activeCell="I6" sqref="I6"/>
    </sheetView>
  </sheetViews>
  <sheetFormatPr defaultRowHeight="15" x14ac:dyDescent="0.25"/>
  <cols>
    <col min="1" max="1" width="11.28515625" customWidth="1"/>
    <col min="3" max="4" width="10.5703125" customWidth="1"/>
    <col min="8" max="9" width="11.140625" customWidth="1"/>
    <col min="10" max="10" width="11.42578125" customWidth="1"/>
    <col min="11" max="11" width="10.42578125" customWidth="1"/>
    <col min="13" max="14" width="10.140625" customWidth="1"/>
  </cols>
  <sheetData>
    <row r="4" spans="1:14" ht="60" x14ac:dyDescent="0.25">
      <c r="C4" s="1" t="s">
        <v>14</v>
      </c>
      <c r="D4" s="2" t="s">
        <v>24</v>
      </c>
      <c r="E4" s="1" t="s">
        <v>15</v>
      </c>
      <c r="F4" s="1" t="s">
        <v>16</v>
      </c>
      <c r="H4" s="1" t="s">
        <v>17</v>
      </c>
      <c r="I4" s="1" t="s">
        <v>21</v>
      </c>
      <c r="J4" s="2"/>
      <c r="K4" s="1" t="s">
        <v>18</v>
      </c>
      <c r="L4" s="1" t="s">
        <v>19</v>
      </c>
      <c r="M4" s="1" t="s">
        <v>20</v>
      </c>
      <c r="N4" s="1" t="s">
        <v>0</v>
      </c>
    </row>
    <row r="5" spans="1:14" ht="15.75" thickBot="1" x14ac:dyDescent="0.3"/>
    <row r="6" spans="1:14" ht="15.75" thickBot="1" x14ac:dyDescent="0.3">
      <c r="A6" t="s">
        <v>2</v>
      </c>
      <c r="H6" s="14">
        <v>1000000</v>
      </c>
      <c r="I6" s="3">
        <v>1.7</v>
      </c>
    </row>
    <row r="8" spans="1:14" x14ac:dyDescent="0.25">
      <c r="A8" t="s">
        <v>3</v>
      </c>
      <c r="C8" s="5">
        <v>310651.84999999998</v>
      </c>
      <c r="D8" s="5">
        <f>(1-E8)*C8</f>
        <v>185818.92</v>
      </c>
      <c r="E8" s="13">
        <v>0.40184190115075757</v>
      </c>
      <c r="F8" s="4"/>
      <c r="J8" t="s">
        <v>3</v>
      </c>
      <c r="K8" s="15"/>
      <c r="L8" s="15"/>
      <c r="M8" s="15"/>
      <c r="N8" s="15"/>
    </row>
    <row r="9" spans="1:14" x14ac:dyDescent="0.25">
      <c r="A9" t="s">
        <v>4</v>
      </c>
      <c r="C9" s="5">
        <v>341545.62</v>
      </c>
      <c r="D9" s="5">
        <f t="shared" ref="D9:D19" si="0">(1-E9)*C9</f>
        <v>201369.63999999998</v>
      </c>
      <c r="E9" s="13">
        <v>0.41041656455732034</v>
      </c>
      <c r="F9" s="4"/>
      <c r="J9" t="s">
        <v>4</v>
      </c>
      <c r="K9" s="15"/>
      <c r="L9" s="15"/>
      <c r="M9" s="15"/>
      <c r="N9" s="15"/>
    </row>
    <row r="10" spans="1:14" x14ac:dyDescent="0.25">
      <c r="A10" t="s">
        <v>5</v>
      </c>
      <c r="C10" s="5">
        <v>385558.57</v>
      </c>
      <c r="D10" s="5">
        <f t="shared" si="0"/>
        <v>278129.34000000003</v>
      </c>
      <c r="E10" s="13">
        <v>0.2786327120157126</v>
      </c>
      <c r="F10" s="4"/>
      <c r="J10" t="s">
        <v>5</v>
      </c>
      <c r="K10" s="15"/>
      <c r="L10" s="15"/>
      <c r="M10" s="15"/>
      <c r="N10" s="15"/>
    </row>
    <row r="11" spans="1:14" x14ac:dyDescent="0.25">
      <c r="A11" t="s">
        <v>6</v>
      </c>
      <c r="C11" s="5">
        <v>153997.59</v>
      </c>
      <c r="D11" s="5">
        <f t="shared" si="0"/>
        <v>96519.55</v>
      </c>
      <c r="E11" s="13">
        <v>0.37323986693557998</v>
      </c>
      <c r="F11" s="4"/>
      <c r="J11" t="s">
        <v>6</v>
      </c>
      <c r="K11" s="15"/>
      <c r="L11" s="15"/>
      <c r="M11" s="15"/>
      <c r="N11" s="15"/>
    </row>
    <row r="12" spans="1:14" x14ac:dyDescent="0.25">
      <c r="A12" t="s">
        <v>7</v>
      </c>
      <c r="C12" s="5">
        <v>94139.32</v>
      </c>
      <c r="D12" s="5">
        <f t="shared" si="0"/>
        <v>56540.31</v>
      </c>
      <c r="E12" s="13">
        <v>0.39939750998838752</v>
      </c>
      <c r="F12" s="4"/>
      <c r="J12" t="s">
        <v>7</v>
      </c>
      <c r="K12" s="15"/>
      <c r="L12" s="15"/>
      <c r="M12" s="15"/>
      <c r="N12" s="15"/>
    </row>
    <row r="13" spans="1:14" x14ac:dyDescent="0.25">
      <c r="A13" t="s">
        <v>8</v>
      </c>
      <c r="C13" s="5">
        <v>183788.55</v>
      </c>
      <c r="D13" s="5">
        <f t="shared" si="0"/>
        <v>99817.38</v>
      </c>
      <c r="E13" s="13">
        <v>0.45689010550439613</v>
      </c>
      <c r="F13" s="4"/>
      <c r="J13" t="s">
        <v>8</v>
      </c>
      <c r="K13" s="15"/>
      <c r="L13" s="15"/>
      <c r="M13" s="15"/>
      <c r="N13" s="15"/>
    </row>
    <row r="14" spans="1:14" x14ac:dyDescent="0.25">
      <c r="A14" t="s">
        <v>9</v>
      </c>
      <c r="C14" s="10">
        <v>405424.73</v>
      </c>
      <c r="D14" s="10">
        <f t="shared" si="0"/>
        <v>210431.35000000003</v>
      </c>
      <c r="E14" s="13">
        <v>0.48096074455053583</v>
      </c>
      <c r="F14" s="4"/>
      <c r="J14" t="s">
        <v>9</v>
      </c>
      <c r="K14" s="15"/>
      <c r="L14" s="15"/>
      <c r="M14" s="15"/>
      <c r="N14" s="15"/>
    </row>
    <row r="15" spans="1:14" x14ac:dyDescent="0.25">
      <c r="A15" t="s">
        <v>10</v>
      </c>
      <c r="C15" s="5">
        <v>221930.27</v>
      </c>
      <c r="D15" s="5">
        <f t="shared" si="0"/>
        <v>122588.81</v>
      </c>
      <c r="E15" s="13">
        <v>0.44762465255415584</v>
      </c>
      <c r="F15" s="4"/>
      <c r="J15" t="s">
        <v>10</v>
      </c>
      <c r="K15" s="15"/>
      <c r="L15" s="15"/>
      <c r="M15" s="15"/>
      <c r="N15" s="15"/>
    </row>
    <row r="16" spans="1:14" x14ac:dyDescent="0.25">
      <c r="A16" t="s">
        <v>11</v>
      </c>
      <c r="C16" s="5">
        <v>192661.33</v>
      </c>
      <c r="D16" s="5">
        <f t="shared" si="0"/>
        <v>103268.22</v>
      </c>
      <c r="E16" s="13">
        <v>0.46399093165193028</v>
      </c>
      <c r="F16" s="4"/>
      <c r="J16" t="s">
        <v>11</v>
      </c>
      <c r="K16" s="15"/>
      <c r="L16" s="15"/>
      <c r="M16" s="15"/>
      <c r="N16" s="15"/>
    </row>
    <row r="17" spans="1:14" x14ac:dyDescent="0.25">
      <c r="A17" t="s">
        <v>12</v>
      </c>
      <c r="C17" s="5">
        <v>199206.9</v>
      </c>
      <c r="D17" s="5">
        <f t="shared" si="0"/>
        <v>128058.68</v>
      </c>
      <c r="E17" s="13">
        <v>0.3571574077002353</v>
      </c>
      <c r="F17" s="4"/>
      <c r="J17" t="s">
        <v>12</v>
      </c>
      <c r="K17" s="15"/>
      <c r="L17" s="15"/>
      <c r="M17" s="15"/>
      <c r="N17" s="15"/>
    </row>
    <row r="18" spans="1:14" x14ac:dyDescent="0.25">
      <c r="A18" t="s">
        <v>13</v>
      </c>
      <c r="C18" s="5">
        <v>186208.71</v>
      </c>
      <c r="D18" s="5">
        <f t="shared" si="0"/>
        <v>118163.01</v>
      </c>
      <c r="E18" s="13">
        <v>0.36542705225765215</v>
      </c>
      <c r="F18" s="4"/>
      <c r="J18" t="s">
        <v>13</v>
      </c>
      <c r="K18" s="15"/>
      <c r="L18" s="15"/>
      <c r="M18" s="15"/>
      <c r="N18" s="15"/>
    </row>
    <row r="19" spans="1:14" x14ac:dyDescent="0.25">
      <c r="A19" t="s">
        <v>22</v>
      </c>
      <c r="C19" s="5">
        <v>223659.63</v>
      </c>
      <c r="D19" s="5">
        <f t="shared" si="0"/>
        <v>149647.35</v>
      </c>
      <c r="E19" s="13">
        <v>0.33091479226716058</v>
      </c>
      <c r="F19" s="4"/>
      <c r="J19" t="s">
        <v>22</v>
      </c>
      <c r="K19" s="15"/>
      <c r="L19" s="15"/>
      <c r="M19" s="15"/>
      <c r="N19" s="15"/>
    </row>
    <row r="22" spans="1:14" x14ac:dyDescent="0.25">
      <c r="A22" t="s">
        <v>1</v>
      </c>
    </row>
    <row r="27" spans="1:14" x14ac:dyDescent="0.25">
      <c r="G27" t="s">
        <v>31</v>
      </c>
      <c r="H27" t="s">
        <v>32</v>
      </c>
      <c r="K27" t="s">
        <v>33</v>
      </c>
    </row>
    <row r="28" spans="1:14" x14ac:dyDescent="0.25">
      <c r="D28">
        <v>185818.92</v>
      </c>
      <c r="G28">
        <v>1</v>
      </c>
      <c r="H28">
        <f>12/G28</f>
        <v>12</v>
      </c>
      <c r="K28" t="s">
        <v>34</v>
      </c>
    </row>
    <row r="29" spans="1:14" x14ac:dyDescent="0.25">
      <c r="D29">
        <v>201369.63999999998</v>
      </c>
      <c r="G29">
        <v>1.1000000000000001</v>
      </c>
      <c r="H29">
        <f t="shared" ref="H29:H58" si="1">12/G29</f>
        <v>10.909090909090908</v>
      </c>
      <c r="K29" t="s">
        <v>35</v>
      </c>
    </row>
    <row r="30" spans="1:14" x14ac:dyDescent="0.25">
      <c r="D30">
        <v>278129.34000000003</v>
      </c>
      <c r="G30">
        <v>1.2</v>
      </c>
      <c r="H30">
        <f t="shared" si="1"/>
        <v>10</v>
      </c>
      <c r="K30" t="s">
        <v>36</v>
      </c>
    </row>
    <row r="31" spans="1:14" x14ac:dyDescent="0.25">
      <c r="D31">
        <v>96519.55</v>
      </c>
      <c r="G31">
        <v>1.3</v>
      </c>
      <c r="H31">
        <f t="shared" si="1"/>
        <v>9.2307692307692299</v>
      </c>
      <c r="K31" t="s">
        <v>37</v>
      </c>
    </row>
    <row r="32" spans="1:14" x14ac:dyDescent="0.25">
      <c r="D32">
        <v>56540.31</v>
      </c>
      <c r="G32">
        <v>1.4</v>
      </c>
      <c r="H32">
        <f t="shared" si="1"/>
        <v>8.5714285714285712</v>
      </c>
    </row>
    <row r="33" spans="4:8" x14ac:dyDescent="0.25">
      <c r="D33">
        <v>99817.38</v>
      </c>
      <c r="G33">
        <v>1.5</v>
      </c>
      <c r="H33">
        <f t="shared" si="1"/>
        <v>8</v>
      </c>
    </row>
    <row r="34" spans="4:8" x14ac:dyDescent="0.25">
      <c r="D34">
        <v>210431.35000000003</v>
      </c>
      <c r="G34">
        <v>1.6</v>
      </c>
      <c r="H34">
        <f t="shared" si="1"/>
        <v>7.5</v>
      </c>
    </row>
    <row r="35" spans="4:8" x14ac:dyDescent="0.25">
      <c r="D35">
        <v>122588.81</v>
      </c>
      <c r="G35">
        <v>1.7</v>
      </c>
      <c r="H35">
        <f t="shared" si="1"/>
        <v>7.0588235294117645</v>
      </c>
    </row>
    <row r="36" spans="4:8" x14ac:dyDescent="0.25">
      <c r="D36">
        <v>103268.22</v>
      </c>
      <c r="G36">
        <v>1.8</v>
      </c>
      <c r="H36">
        <f t="shared" si="1"/>
        <v>6.6666666666666661</v>
      </c>
    </row>
    <row r="37" spans="4:8" x14ac:dyDescent="0.25">
      <c r="D37">
        <v>128058.68</v>
      </c>
      <c r="G37">
        <v>1.9</v>
      </c>
      <c r="H37">
        <f t="shared" si="1"/>
        <v>6.3157894736842106</v>
      </c>
    </row>
    <row r="38" spans="4:8" x14ac:dyDescent="0.25">
      <c r="D38">
        <v>118163.01</v>
      </c>
      <c r="G38">
        <v>2</v>
      </c>
      <c r="H38">
        <f t="shared" si="1"/>
        <v>6</v>
      </c>
    </row>
    <row r="39" spans="4:8" x14ac:dyDescent="0.25">
      <c r="D39">
        <v>149647.35</v>
      </c>
      <c r="G39">
        <v>2.1</v>
      </c>
      <c r="H39">
        <f t="shared" si="1"/>
        <v>5.7142857142857144</v>
      </c>
    </row>
    <row r="40" spans="4:8" x14ac:dyDescent="0.25">
      <c r="G40">
        <v>2.2000000000000002</v>
      </c>
      <c r="H40">
        <f t="shared" si="1"/>
        <v>5.4545454545454541</v>
      </c>
    </row>
    <row r="41" spans="4:8" x14ac:dyDescent="0.25">
      <c r="G41">
        <v>2.2999999999999998</v>
      </c>
      <c r="H41">
        <f t="shared" si="1"/>
        <v>5.2173913043478262</v>
      </c>
    </row>
    <row r="42" spans="4:8" x14ac:dyDescent="0.25">
      <c r="G42">
        <v>2.4</v>
      </c>
      <c r="H42">
        <f t="shared" si="1"/>
        <v>5</v>
      </c>
    </row>
    <row r="43" spans="4:8" x14ac:dyDescent="0.25">
      <c r="G43">
        <v>2.5</v>
      </c>
      <c r="H43">
        <f t="shared" si="1"/>
        <v>4.8</v>
      </c>
    </row>
    <row r="44" spans="4:8" x14ac:dyDescent="0.25">
      <c r="G44">
        <v>2.6</v>
      </c>
      <c r="H44">
        <f t="shared" si="1"/>
        <v>4.615384615384615</v>
      </c>
    </row>
    <row r="45" spans="4:8" x14ac:dyDescent="0.25">
      <c r="G45">
        <v>2.7</v>
      </c>
      <c r="H45">
        <f t="shared" si="1"/>
        <v>4.4444444444444438</v>
      </c>
    </row>
    <row r="46" spans="4:8" x14ac:dyDescent="0.25">
      <c r="G46">
        <v>2.8</v>
      </c>
      <c r="H46">
        <f t="shared" si="1"/>
        <v>4.2857142857142856</v>
      </c>
    </row>
    <row r="47" spans="4:8" x14ac:dyDescent="0.25">
      <c r="G47">
        <v>2.9</v>
      </c>
      <c r="H47">
        <f t="shared" si="1"/>
        <v>4.1379310344827589</v>
      </c>
    </row>
    <row r="48" spans="4:8" x14ac:dyDescent="0.25">
      <c r="G48">
        <v>3</v>
      </c>
      <c r="H48">
        <f t="shared" si="1"/>
        <v>4</v>
      </c>
    </row>
    <row r="49" spans="7:8" x14ac:dyDescent="0.25">
      <c r="G49">
        <v>3.1</v>
      </c>
      <c r="H49">
        <f t="shared" si="1"/>
        <v>3.8709677419354835</v>
      </c>
    </row>
    <row r="50" spans="7:8" x14ac:dyDescent="0.25">
      <c r="G50">
        <v>3.2</v>
      </c>
      <c r="H50">
        <f t="shared" si="1"/>
        <v>3.75</v>
      </c>
    </row>
    <row r="51" spans="7:8" x14ac:dyDescent="0.25">
      <c r="G51">
        <v>3.3</v>
      </c>
      <c r="H51">
        <f t="shared" si="1"/>
        <v>3.6363636363636367</v>
      </c>
    </row>
    <row r="52" spans="7:8" x14ac:dyDescent="0.25">
      <c r="G52">
        <v>3.4</v>
      </c>
      <c r="H52">
        <f t="shared" si="1"/>
        <v>3.5294117647058822</v>
      </c>
    </row>
    <row r="53" spans="7:8" x14ac:dyDescent="0.25">
      <c r="G53">
        <v>3.5</v>
      </c>
      <c r="H53">
        <f t="shared" si="1"/>
        <v>3.4285714285714284</v>
      </c>
    </row>
    <row r="54" spans="7:8" x14ac:dyDescent="0.25">
      <c r="G54">
        <v>3.6</v>
      </c>
      <c r="H54">
        <f t="shared" si="1"/>
        <v>3.333333333333333</v>
      </c>
    </row>
    <row r="55" spans="7:8" x14ac:dyDescent="0.25">
      <c r="G55">
        <v>3.7</v>
      </c>
      <c r="H55">
        <f t="shared" si="1"/>
        <v>3.243243243243243</v>
      </c>
    </row>
    <row r="56" spans="7:8" x14ac:dyDescent="0.25">
      <c r="G56">
        <v>3.8</v>
      </c>
      <c r="H56">
        <f t="shared" si="1"/>
        <v>3.1578947368421053</v>
      </c>
    </row>
    <row r="57" spans="7:8" x14ac:dyDescent="0.25">
      <c r="G57">
        <v>3.9</v>
      </c>
      <c r="H57">
        <f t="shared" si="1"/>
        <v>3.0769230769230771</v>
      </c>
    </row>
    <row r="58" spans="7:8" x14ac:dyDescent="0.25">
      <c r="G58">
        <v>4</v>
      </c>
      <c r="H58">
        <f t="shared" si="1"/>
        <v>3</v>
      </c>
    </row>
  </sheetData>
  <dataValidations count="1">
    <dataValidation type="list" allowBlank="1" showErrorMessage="1" sqref="I6">
      <formula1>TRN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0"/>
  <sheetViews>
    <sheetView workbookViewId="0">
      <selection activeCell="M30" sqref="M30"/>
    </sheetView>
  </sheetViews>
  <sheetFormatPr defaultRowHeight="15" x14ac:dyDescent="0.25"/>
  <cols>
    <col min="1" max="1" width="12.28515625" customWidth="1"/>
    <col min="3" max="4" width="11" customWidth="1"/>
    <col min="5" max="5" width="10.7109375" customWidth="1"/>
    <col min="9" max="9" width="16.28515625" customWidth="1"/>
    <col min="12" max="12" width="11.7109375" bestFit="1" customWidth="1"/>
  </cols>
  <sheetData>
    <row r="5" spans="1:13" x14ac:dyDescent="0.25">
      <c r="C5" s="6" t="s">
        <v>23</v>
      </c>
      <c r="D5" s="6" t="s">
        <v>24</v>
      </c>
      <c r="E5" s="6" t="s">
        <v>25</v>
      </c>
      <c r="F5" s="6" t="s">
        <v>26</v>
      </c>
      <c r="I5" s="6" t="s">
        <v>28</v>
      </c>
      <c r="K5" t="s">
        <v>24</v>
      </c>
      <c r="L5" s="5">
        <v>1750353</v>
      </c>
    </row>
    <row r="6" spans="1:13" x14ac:dyDescent="0.25">
      <c r="A6" t="s">
        <v>3</v>
      </c>
      <c r="C6" s="5">
        <v>310651.84999999998</v>
      </c>
      <c r="D6" s="5">
        <v>185818.92</v>
      </c>
      <c r="E6" s="5">
        <v>124832</v>
      </c>
      <c r="F6" s="7">
        <f>1-(D6/C6)</f>
        <v>0.40184190115075757</v>
      </c>
      <c r="I6" s="5">
        <v>1072142.3500000001</v>
      </c>
      <c r="K6" t="s">
        <v>29</v>
      </c>
      <c r="L6" s="5">
        <f>AVERAGE(I6,I7,I8,I9,I10,I11,I12,I13,I14,I15,I16,I17,R18)</f>
        <v>1024607.5858333334</v>
      </c>
    </row>
    <row r="7" spans="1:13" x14ac:dyDescent="0.25">
      <c r="A7" t="s">
        <v>4</v>
      </c>
      <c r="C7" s="5">
        <v>341545.62</v>
      </c>
      <c r="D7" s="5">
        <v>201369.64</v>
      </c>
      <c r="E7" s="5">
        <v>140175.98000000001</v>
      </c>
      <c r="F7" s="7">
        <f>1-(D7/C7)</f>
        <v>0.41041656455732034</v>
      </c>
      <c r="I7" s="5">
        <v>983268.1</v>
      </c>
    </row>
    <row r="8" spans="1:13" x14ac:dyDescent="0.25">
      <c r="A8" t="s">
        <v>5</v>
      </c>
      <c r="C8" s="5">
        <v>385558.57</v>
      </c>
      <c r="D8" s="5">
        <v>278129.34000000003</v>
      </c>
      <c r="E8" s="5">
        <v>107429.23</v>
      </c>
      <c r="F8" s="7">
        <f t="shared" ref="F8:F17" si="0">1-(D8/C8)</f>
        <v>0.2786327120157126</v>
      </c>
      <c r="I8" s="5">
        <v>880344.48</v>
      </c>
      <c r="K8" t="s">
        <v>30</v>
      </c>
      <c r="L8" s="12">
        <f>L5/L6</f>
        <v>1.7083154801907929</v>
      </c>
      <c r="M8">
        <v>1.7</v>
      </c>
    </row>
    <row r="9" spans="1:13" x14ac:dyDescent="0.25">
      <c r="A9" t="s">
        <v>6</v>
      </c>
      <c r="C9" s="5">
        <v>153997.59</v>
      </c>
      <c r="D9" s="5">
        <v>96519.55</v>
      </c>
      <c r="E9" s="5">
        <v>57478.04</v>
      </c>
      <c r="F9" s="7">
        <f t="shared" si="0"/>
        <v>0.37323986693557998</v>
      </c>
      <c r="I9" s="5">
        <v>755276.64</v>
      </c>
    </row>
    <row r="10" spans="1:13" x14ac:dyDescent="0.25">
      <c r="A10" t="s">
        <v>7</v>
      </c>
      <c r="C10" s="5">
        <v>94139.32</v>
      </c>
      <c r="D10" s="5">
        <v>56540.31</v>
      </c>
      <c r="E10" s="5">
        <v>37599.01</v>
      </c>
      <c r="F10" s="7">
        <f t="shared" si="0"/>
        <v>0.39939750998838752</v>
      </c>
      <c r="I10" s="5">
        <v>959613.59</v>
      </c>
    </row>
    <row r="11" spans="1:13" x14ac:dyDescent="0.25">
      <c r="A11" t="s">
        <v>8</v>
      </c>
      <c r="C11" s="5">
        <v>183788.55</v>
      </c>
      <c r="D11" s="5">
        <v>99817.38</v>
      </c>
      <c r="E11" s="5">
        <v>83971.17</v>
      </c>
      <c r="F11" s="7">
        <f t="shared" si="0"/>
        <v>0.45689010550439613</v>
      </c>
      <c r="I11" s="5">
        <v>1223521.49</v>
      </c>
    </row>
    <row r="12" spans="1:13" x14ac:dyDescent="0.25">
      <c r="A12" s="9" t="s">
        <v>9</v>
      </c>
      <c r="B12" s="9"/>
      <c r="C12" s="10">
        <v>405424.73</v>
      </c>
      <c r="D12" s="10">
        <v>210431.35</v>
      </c>
      <c r="E12" s="10">
        <v>194993.28</v>
      </c>
      <c r="F12" s="11">
        <f t="shared" si="0"/>
        <v>0.48096074455053583</v>
      </c>
      <c r="G12" s="9"/>
      <c r="H12" s="9"/>
      <c r="I12" s="10">
        <v>1344701.6</v>
      </c>
    </row>
    <row r="13" spans="1:13" x14ac:dyDescent="0.25">
      <c r="A13" t="s">
        <v>10</v>
      </c>
      <c r="C13" s="5">
        <v>221930.27</v>
      </c>
      <c r="D13" s="5">
        <v>122588.81</v>
      </c>
      <c r="E13" s="5">
        <v>99341.46</v>
      </c>
      <c r="F13" s="7">
        <f t="shared" si="0"/>
        <v>0.44762465255415584</v>
      </c>
      <c r="G13" s="8" t="s">
        <v>27</v>
      </c>
      <c r="I13" s="5">
        <v>1198592</v>
      </c>
    </row>
    <row r="14" spans="1:13" x14ac:dyDescent="0.25">
      <c r="A14" t="s">
        <v>11</v>
      </c>
      <c r="C14" s="5">
        <v>192661.33</v>
      </c>
      <c r="D14" s="5">
        <v>103268.22</v>
      </c>
      <c r="E14" s="5">
        <v>89393.11</v>
      </c>
      <c r="F14" s="7">
        <f t="shared" si="0"/>
        <v>0.46399093165193028</v>
      </c>
      <c r="G14" s="8" t="s">
        <v>27</v>
      </c>
      <c r="I14" s="5">
        <v>908833.89</v>
      </c>
    </row>
    <row r="15" spans="1:13" x14ac:dyDescent="0.25">
      <c r="A15" t="s">
        <v>12</v>
      </c>
      <c r="C15" s="5">
        <v>199206.9</v>
      </c>
      <c r="D15" s="5">
        <v>128058.68</v>
      </c>
      <c r="E15" s="5">
        <v>71148.22</v>
      </c>
      <c r="F15" s="7">
        <f t="shared" si="0"/>
        <v>0.3571574077002353</v>
      </c>
      <c r="G15" s="8" t="s">
        <v>27</v>
      </c>
      <c r="I15" s="5">
        <v>872581.17</v>
      </c>
    </row>
    <row r="16" spans="1:13" x14ac:dyDescent="0.25">
      <c r="A16" t="s">
        <v>13</v>
      </c>
      <c r="C16" s="5">
        <v>186208.71</v>
      </c>
      <c r="D16" s="5">
        <v>118163.01</v>
      </c>
      <c r="E16" s="5">
        <v>68045.7</v>
      </c>
      <c r="F16" s="7">
        <f t="shared" si="0"/>
        <v>0.36542705225765215</v>
      </c>
      <c r="G16" s="8" t="s">
        <v>27</v>
      </c>
      <c r="I16" s="5">
        <v>1016391.6</v>
      </c>
    </row>
    <row r="17" spans="1:13" x14ac:dyDescent="0.25">
      <c r="A17" t="s">
        <v>22</v>
      </c>
      <c r="C17" s="5">
        <v>223659.63</v>
      </c>
      <c r="D17" s="5">
        <v>149647.35</v>
      </c>
      <c r="E17" s="5">
        <v>74012.28</v>
      </c>
      <c r="F17" s="7">
        <f t="shared" si="0"/>
        <v>0.33091479226716058</v>
      </c>
      <c r="G17" s="8" t="s">
        <v>27</v>
      </c>
      <c r="I17" s="5">
        <v>1080024.1200000001</v>
      </c>
    </row>
    <row r="19" spans="1:13" x14ac:dyDescent="0.25">
      <c r="C19" s="5">
        <f>SUM(C6:C18)</f>
        <v>2898773.07</v>
      </c>
      <c r="D19" s="5">
        <f>SUM(D6:D18)</f>
        <v>1750352.5600000003</v>
      </c>
    </row>
    <row r="30" spans="1:13" x14ac:dyDescent="0.25">
      <c r="M30">
        <v>107214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8"/>
  <sheetViews>
    <sheetView workbookViewId="0">
      <selection activeCell="J14" sqref="J14"/>
    </sheetView>
  </sheetViews>
  <sheetFormatPr defaultRowHeight="15" x14ac:dyDescent="0.25"/>
  <sheetData>
    <row r="3" spans="1:1" x14ac:dyDescent="0.25">
      <c r="A3">
        <v>1</v>
      </c>
    </row>
    <row r="4" spans="1:1" x14ac:dyDescent="0.25">
      <c r="A4">
        <v>1.1000000000000001</v>
      </c>
    </row>
    <row r="5" spans="1:1" x14ac:dyDescent="0.25">
      <c r="A5">
        <v>1.2</v>
      </c>
    </row>
    <row r="6" spans="1:1" x14ac:dyDescent="0.25">
      <c r="A6">
        <v>1.3</v>
      </c>
    </row>
    <row r="7" spans="1:1" x14ac:dyDescent="0.25">
      <c r="A7">
        <v>1.4</v>
      </c>
    </row>
    <row r="8" spans="1:1" x14ac:dyDescent="0.25">
      <c r="A8">
        <v>1.5</v>
      </c>
    </row>
    <row r="9" spans="1:1" x14ac:dyDescent="0.25">
      <c r="A9">
        <v>1.6</v>
      </c>
    </row>
    <row r="10" spans="1:1" x14ac:dyDescent="0.25">
      <c r="A10">
        <v>1.7</v>
      </c>
    </row>
    <row r="11" spans="1:1" x14ac:dyDescent="0.25">
      <c r="A11">
        <v>1.8</v>
      </c>
    </row>
    <row r="12" spans="1:1" x14ac:dyDescent="0.25">
      <c r="A12">
        <v>1.9</v>
      </c>
    </row>
    <row r="13" spans="1:1" x14ac:dyDescent="0.25">
      <c r="A13">
        <v>2</v>
      </c>
    </row>
    <row r="14" spans="1:1" x14ac:dyDescent="0.25">
      <c r="A14">
        <v>2.1</v>
      </c>
    </row>
    <row r="15" spans="1:1" x14ac:dyDescent="0.25">
      <c r="A15">
        <v>2.2000000000000002</v>
      </c>
    </row>
    <row r="16" spans="1:1" x14ac:dyDescent="0.25">
      <c r="A16">
        <v>2.2999999999999998</v>
      </c>
    </row>
    <row r="17" spans="1:1" x14ac:dyDescent="0.25">
      <c r="A17">
        <v>2.4</v>
      </c>
    </row>
    <row r="18" spans="1:1" x14ac:dyDescent="0.25">
      <c r="A18">
        <v>2.5</v>
      </c>
    </row>
    <row r="19" spans="1:1" x14ac:dyDescent="0.25">
      <c r="A19">
        <v>2.6</v>
      </c>
    </row>
    <row r="20" spans="1:1" x14ac:dyDescent="0.25">
      <c r="A20">
        <v>2.7</v>
      </c>
    </row>
    <row r="21" spans="1:1" x14ac:dyDescent="0.25">
      <c r="A21">
        <v>2.8</v>
      </c>
    </row>
    <row r="22" spans="1:1" x14ac:dyDescent="0.25">
      <c r="A22">
        <v>2.9</v>
      </c>
    </row>
    <row r="23" spans="1:1" x14ac:dyDescent="0.25">
      <c r="A23">
        <v>3</v>
      </c>
    </row>
    <row r="24" spans="1:1" x14ac:dyDescent="0.25">
      <c r="A24">
        <v>3.1</v>
      </c>
    </row>
    <row r="25" spans="1:1" x14ac:dyDescent="0.25">
      <c r="A25">
        <v>3.2</v>
      </c>
    </row>
    <row r="26" spans="1:1" x14ac:dyDescent="0.25">
      <c r="A26">
        <v>3.3</v>
      </c>
    </row>
    <row r="27" spans="1:1" x14ac:dyDescent="0.25">
      <c r="A27">
        <v>3.4</v>
      </c>
    </row>
    <row r="28" spans="1:1" x14ac:dyDescent="0.25">
      <c r="A28">
        <v>3.5</v>
      </c>
    </row>
    <row r="29" spans="1:1" x14ac:dyDescent="0.25">
      <c r="A29">
        <v>3.6</v>
      </c>
    </row>
    <row r="30" spans="1:1" x14ac:dyDescent="0.25">
      <c r="A30">
        <v>3.7</v>
      </c>
    </row>
    <row r="31" spans="1:1" x14ac:dyDescent="0.25">
      <c r="A31">
        <v>3.8</v>
      </c>
    </row>
    <row r="32" spans="1:1" x14ac:dyDescent="0.25">
      <c r="A32">
        <v>3.9</v>
      </c>
    </row>
    <row r="33" spans="1:1" x14ac:dyDescent="0.25">
      <c r="A33">
        <v>4.5</v>
      </c>
    </row>
    <row r="34" spans="1:1" x14ac:dyDescent="0.25">
      <c r="A34">
        <v>5</v>
      </c>
    </row>
    <row r="35" spans="1:1" x14ac:dyDescent="0.25">
      <c r="A35">
        <v>5.5</v>
      </c>
    </row>
    <row r="36" spans="1:1" x14ac:dyDescent="0.25">
      <c r="A36">
        <v>6</v>
      </c>
    </row>
    <row r="37" spans="1:1" x14ac:dyDescent="0.25">
      <c r="A37">
        <v>6.5</v>
      </c>
    </row>
    <row r="38" spans="1:1" x14ac:dyDescent="0.25">
      <c r="A38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TN</vt:lpstr>
      <vt:lpstr>TRN</vt:lpstr>
      <vt:lpstr>Turn</vt:lpstr>
      <vt:lpstr>Turns</vt:lpstr>
    </vt:vector>
  </TitlesOfParts>
  <Company>Jackson Hole Mountain Resort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Chaz Symons</dc:creator>
  <cp:lastModifiedBy>Chaz Symons</cp:lastModifiedBy>
  <dcterms:created xsi:type="dcterms:W3CDTF">2015-12-30T17:48:56Z</dcterms:created>
  <dcterms:modified xsi:type="dcterms:W3CDTF">2016-01-12T22:33:52Z</dcterms:modified>
</cp:coreProperties>
</file>