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<sst xmlns="http://schemas.openxmlformats.org/spreadsheetml/2006/main" count="16" uniqueCount="16">
  <si>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Year</t>
  </si>
  <si>
    <t>Base Salary</t>
  </si>
  <si>
    <t>Signing Bonus</t>
  </si>
  <si>
    <t>Union Dues</t>
  </si>
  <si>
    <t>Net Remainder</t>
  </si>
  <si>
    <t>Federal Tax</t>
  </si>
  <si>
    <t>State Tax</t>
  </si>
  <si>
    <t>Spending</t>
  </si>
  <si>
    <t>Accrued Net</t>
  </si>
  <si>
    <t>Gross</t>
  </si>
  <si>
    <t>Accrued Gross</t>
  </si>
  <si>
    <t>Fed Tax Rates</t>
  </si>
  <si>
    <t>State Tax Rate</t>
  </si>
  <si>
    <t>Enter fed tax:</t>
  </si>
  <si>
    <t>and state tax:</t>
  </si>
  <si>
    <t>ANDREW LUCK CONTRACT: FINANCIAL POSTURE ANALYSIS 2016-2020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</si>
</sst>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Dashed">
        <color indexed="10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Dashed">
        <color indexed="10"/>
      </right>
      <top style="mediumDashed">
        <color indexed="10"/>
      </top>
      <bottom style="mediumDash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164" fontId="1" fillId="2" borderId="0" xfId="0" applyNumberFormat="1" applyFont="1" applyFill="1" applyAlignment="1">
      <alignment/>
    </xf>
    <xf numFmtId="164" fontId="1" fillId="2" borderId="5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165" fontId="1" fillId="3" borderId="5" xfId="0" applyNumberFormat="1" applyFont="1" applyFill="1" applyBorder="1" applyAlignment="1">
      <alignment/>
    </xf>
    <xf numFmtId="164" fontId="1" fillId="3" borderId="5" xfId="0" applyNumberFormat="1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5" fontId="1" fillId="2" borderId="5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C4" sqref="C4"/>
    </sheetView>
  </sheetViews>
  <sheetFormatPr defaultColWidth="9.140625" defaultRowHeight="12.75"/>
  <cols>
    <col min="1" max="1" width="7.28125" style="0" customWidth="1"/>
    <col min="2" max="2" width="14.421875" style="0" customWidth="1"/>
    <col min="3" max="3" width="15.421875" style="0" customWidth="1"/>
    <col min="4" max="4" width="14.140625" style="0" customWidth="1"/>
    <col min="5" max="5" width="16.140625" style="0" customWidth="1"/>
    <col min="6" max="6" width="16.7109375" style="0" customWidth="1"/>
    <col min="7" max="7" width="16.140625" style="0" customWidth="1"/>
    <col min="8" max="8" width="13.57421875" style="0" customWidth="1"/>
    <col min="9" max="9" width="11.8515625" style="0" customWidth="1"/>
    <col min="10" max="10" width="18.140625" style="0" customWidth="1"/>
    <col min="11" max="11" width="19.7109375" style="0" customWidth="1"/>
    <col min="12" max="16" width="24.140625" style="0" customWidth="1"/>
  </cols>
  <sheetData>
    <row r="1" spans="1:16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 thickBot="1">
      <c r="A2" s="1"/>
      <c r="B2" s="19" t="s">
        <v>15</v>
      </c>
      <c r="C2" s="20"/>
      <c r="D2" s="20"/>
      <c r="E2" s="20"/>
      <c r="F2" s="20"/>
      <c r="G2" s="20"/>
      <c r="H2" s="20"/>
      <c r="I2" s="20"/>
      <c r="J2" s="21"/>
      <c r="K2" s="1"/>
      <c r="L2" s="1"/>
      <c r="M2" s="1"/>
      <c r="N2" s="1"/>
      <c r="O2" s="1"/>
      <c r="P2" s="1"/>
    </row>
    <row r="3" spans="1:16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 thickTop="1">
      <c r="A4" s="1"/>
      <c r="B4" s="2" t="s">
        <v>13</v>
      </c>
      <c r="C4" s="3">
        <v>0.1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2.5" customHeight="1" thickBot="1">
      <c r="A5" s="1"/>
      <c r="B5" s="4" t="s">
        <v>14</v>
      </c>
      <c r="C5" s="5">
        <v>0.04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2.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 thickBot="1">
      <c r="A8" s="14" t="s">
        <v>0</v>
      </c>
      <c r="B8" s="6" t="s">
        <v>1</v>
      </c>
      <c r="C8" s="6" t="s">
        <v>2</v>
      </c>
      <c r="D8" s="6" t="s">
        <v>9</v>
      </c>
      <c r="E8" s="6" t="s">
        <v>10</v>
      </c>
      <c r="F8" s="9" t="s">
        <v>5</v>
      </c>
      <c r="G8" s="9" t="s">
        <v>6</v>
      </c>
      <c r="H8" s="9" t="s">
        <v>3</v>
      </c>
      <c r="I8" s="9" t="s">
        <v>7</v>
      </c>
      <c r="J8" s="6" t="s">
        <v>4</v>
      </c>
      <c r="K8" s="6" t="s">
        <v>8</v>
      </c>
      <c r="L8" s="1"/>
      <c r="M8" s="1"/>
      <c r="N8" s="1"/>
      <c r="O8" s="1"/>
      <c r="P8" s="1"/>
    </row>
    <row r="9" spans="1:16" ht="22.5" customHeight="1" thickTop="1">
      <c r="A9" s="15">
        <v>2016</v>
      </c>
      <c r="B9" s="7">
        <v>12000000</v>
      </c>
      <c r="C9" s="7">
        <v>6400000</v>
      </c>
      <c r="D9" s="7">
        <f>B9+C9</f>
        <v>18400000</v>
      </c>
      <c r="E9" s="7">
        <f>D9</f>
        <v>18400000</v>
      </c>
      <c r="F9" s="10">
        <f>E9*$C$4</f>
        <v>1840000</v>
      </c>
      <c r="G9" s="10">
        <f>E9*$C$5</f>
        <v>736000</v>
      </c>
      <c r="H9" s="11">
        <v>16500</v>
      </c>
      <c r="I9" s="11">
        <f>25000*12</f>
        <v>300000</v>
      </c>
      <c r="J9" s="16">
        <f>D9-(F9+G9+H9+I9)</f>
        <v>15507500</v>
      </c>
      <c r="K9" s="16">
        <f>J9</f>
        <v>15507500</v>
      </c>
      <c r="L9" s="1"/>
      <c r="M9" s="1"/>
      <c r="N9" s="1"/>
      <c r="O9" s="1"/>
      <c r="P9" s="1"/>
    </row>
    <row r="10" spans="1:16" ht="22.5" customHeight="1">
      <c r="A10" s="15">
        <f>A9+1</f>
        <v>2017</v>
      </c>
      <c r="B10" s="7">
        <v>7000000</v>
      </c>
      <c r="C10" s="7">
        <v>6400000</v>
      </c>
      <c r="D10" s="7">
        <f>B10+C10</f>
        <v>13400000</v>
      </c>
      <c r="E10" s="7">
        <f>E9+D10</f>
        <v>31800000</v>
      </c>
      <c r="F10" s="10">
        <f>E10*$C$4</f>
        <v>3180000</v>
      </c>
      <c r="G10" s="10">
        <f>E10*$C$5</f>
        <v>1272000</v>
      </c>
      <c r="H10" s="11">
        <v>16500</v>
      </c>
      <c r="I10" s="11">
        <f>25000*12</f>
        <v>300000</v>
      </c>
      <c r="J10" s="16">
        <f>D10-(F10+G10+H10+I10)</f>
        <v>8631500</v>
      </c>
      <c r="K10" s="16">
        <f>K9+J10</f>
        <v>24139000</v>
      </c>
      <c r="L10" s="1"/>
      <c r="M10" s="1"/>
      <c r="N10" s="1"/>
      <c r="O10" s="1"/>
      <c r="P10" s="1"/>
    </row>
    <row r="11" spans="1:16" ht="22.5" customHeight="1">
      <c r="A11" s="15">
        <f>A10+1</f>
        <v>2018</v>
      </c>
      <c r="B11" s="7">
        <v>13000000</v>
      </c>
      <c r="C11" s="7">
        <v>6400000</v>
      </c>
      <c r="D11" s="7">
        <f>B11+C11</f>
        <v>19400000</v>
      </c>
      <c r="E11" s="7">
        <f>E10+D11</f>
        <v>51200000</v>
      </c>
      <c r="F11" s="10">
        <f>E11*$C$4</f>
        <v>5120000</v>
      </c>
      <c r="G11" s="10">
        <f>E11*$C$5</f>
        <v>2048000</v>
      </c>
      <c r="H11" s="11">
        <v>16500</v>
      </c>
      <c r="I11" s="11">
        <f>25000*12</f>
        <v>300000</v>
      </c>
      <c r="J11" s="16">
        <f>D11-(F11+G11+H11+I11)</f>
        <v>11915500</v>
      </c>
      <c r="K11" s="16">
        <f>K10+J11</f>
        <v>36054500</v>
      </c>
      <c r="L11" s="1"/>
      <c r="M11" s="1"/>
      <c r="N11" s="1"/>
      <c r="O11" s="1"/>
      <c r="P11" s="1"/>
    </row>
    <row r="12" spans="1:16" ht="22.5" customHeight="1">
      <c r="A12" s="15">
        <f>A11+1</f>
        <v>2019</v>
      </c>
      <c r="B12" s="7">
        <v>9125000</v>
      </c>
      <c r="C12" s="7">
        <v>6400000</v>
      </c>
      <c r="D12" s="7">
        <f>B12+C12</f>
        <v>15525000</v>
      </c>
      <c r="E12" s="7">
        <f>E11+D12</f>
        <v>66725000</v>
      </c>
      <c r="F12" s="10">
        <f>E12*$C$4</f>
        <v>6672500</v>
      </c>
      <c r="G12" s="10">
        <f>E12*$C$5</f>
        <v>2669000</v>
      </c>
      <c r="H12" s="11">
        <v>16500</v>
      </c>
      <c r="I12" s="11">
        <f>25000*12</f>
        <v>300000</v>
      </c>
      <c r="J12" s="16">
        <f>D12-(F12+G12+H12+I12)</f>
        <v>5867000</v>
      </c>
      <c r="K12" s="16">
        <f>K11+J12</f>
        <v>41921500</v>
      </c>
      <c r="L12" s="1"/>
      <c r="M12" s="1"/>
      <c r="N12" s="1"/>
      <c r="O12" s="1"/>
      <c r="P12" s="1"/>
    </row>
    <row r="13" spans="1:16" ht="22.5" customHeight="1" thickBot="1">
      <c r="A13" s="14">
        <f>A12+1</f>
        <v>2020</v>
      </c>
      <c r="B13" s="8">
        <v>11000000</v>
      </c>
      <c r="C13" s="8">
        <v>6400000</v>
      </c>
      <c r="D13" s="8">
        <f>B13+C13</f>
        <v>17400000</v>
      </c>
      <c r="E13" s="8">
        <f>E12+D13</f>
        <v>84125000</v>
      </c>
      <c r="F13" s="12">
        <f>E13*$C$4</f>
        <v>8412500</v>
      </c>
      <c r="G13" s="12">
        <f>E13*$C$5</f>
        <v>3365000</v>
      </c>
      <c r="H13" s="13">
        <v>16500</v>
      </c>
      <c r="I13" s="13">
        <f>25000*12</f>
        <v>300000</v>
      </c>
      <c r="J13" s="17">
        <f>D13-(F13+G13+H13+I13)</f>
        <v>5306000</v>
      </c>
      <c r="K13" s="17">
        <f>K12+J13</f>
        <v>47227500</v>
      </c>
      <c r="L13" s="1"/>
      <c r="M13" s="1"/>
      <c r="N13" s="1"/>
      <c r="O13" s="1"/>
      <c r="P13" s="1"/>
    </row>
    <row r="14" spans="1:16" ht="22.5" customHeight="1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">
        <v>11</v>
      </c>
      <c r="O14" s="1" t="s">
        <v>12</v>
      </c>
      <c r="P14" s="1"/>
    </row>
    <row r="15" spans="1:16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8">
        <v>0.1</v>
      </c>
      <c r="O15" s="1">
        <v>0.02</v>
      </c>
      <c r="P15" s="1"/>
    </row>
    <row r="16" spans="1:16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8">
        <v>0.2</v>
      </c>
      <c r="O16" s="1">
        <v>0.03</v>
      </c>
      <c r="P16" s="1"/>
    </row>
    <row r="17" spans="1:16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8">
        <v>0.3</v>
      </c>
      <c r="O17" s="1">
        <v>0.04</v>
      </c>
      <c r="P17" s="1"/>
    </row>
    <row r="18" spans="1:16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8">
        <v>0.4</v>
      </c>
      <c r="O18" s="1">
        <v>0.05</v>
      </c>
      <c r="P18" s="1"/>
    </row>
    <row r="19" spans="1:16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8">
        <v>0.5</v>
      </c>
      <c r="O19" s="1">
        <v>0.06</v>
      </c>
      <c r="P19" s="1"/>
    </row>
    <row r="20" spans="1:16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0.07</v>
      </c>
      <c r="P20" s="1"/>
    </row>
    <row r="21" spans="1:16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0.08</v>
      </c>
      <c r="P21" s="1"/>
    </row>
    <row r="22" spans="1:16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0.09</v>
      </c>
      <c r="P22" s="1"/>
    </row>
    <row r="23" spans="1:16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0.1</v>
      </c>
      <c r="P23" s="1"/>
    </row>
    <row r="24" spans="1:16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1">
    <mergeCell ref="B2:J2"/>
  </mergeCells>
  <dataValidations count="2">
    <dataValidation type="list" allowBlank="1" showInputMessage="1" showErrorMessage="1" sqref="C4">
      <formula1>$N$15:$N$19</formula1>
    </dataValidation>
    <dataValidation type="list" allowBlank="1" showInputMessage="1" showErrorMessage="1" sqref="C5">
      <formula1>$O$15:$O$23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CAFE</dc:creator>
  <cp:keywords/>
  <dc:description/>
  <cp:lastModifiedBy>CAFE</cp:lastModifiedBy>
  <dcterms:created xsi:type="dcterms:W3CDTF">2016-09-24T19:24:45Z</dcterms:created>
  <dcterms:modified xsi:type="dcterms:W3CDTF">2016-09-24T19:57:11Z</dcterms:modified>
  <cp:category/>
  <cp:version/>
  <cp:contentType/>
  <cp:contentStatus/>
</cp:coreProperties>
</file>