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1"/>
  </bookViews>
  <sheets>
    <sheet name="Sheet1" sheetId="1" r:id="rId1"/>
    <sheet name="Sheet2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G6" i="2" l="1"/>
  <c r="E77" i="2" l="1"/>
  <c r="D78" i="2"/>
  <c r="E76" i="2"/>
  <c r="D77" i="2"/>
  <c r="E75" i="2"/>
  <c r="D76" i="2"/>
  <c r="E74" i="2"/>
  <c r="D75" i="2"/>
  <c r="E73" i="2"/>
  <c r="D74" i="2"/>
  <c r="E72" i="2"/>
  <c r="D73" i="2"/>
  <c r="E71" i="2"/>
  <c r="D72" i="2"/>
  <c r="E70" i="2"/>
  <c r="D71" i="2"/>
  <c r="E69" i="2"/>
  <c r="D70" i="2"/>
  <c r="E68" i="2"/>
  <c r="C68" i="2"/>
  <c r="D68" i="2" s="1"/>
  <c r="E66" i="2"/>
  <c r="D67" i="2"/>
  <c r="D69" i="2" s="1"/>
  <c r="E65" i="2"/>
  <c r="D66" i="2"/>
  <c r="E64" i="2"/>
  <c r="D65" i="2"/>
  <c r="E63" i="2"/>
  <c r="D64" i="2"/>
  <c r="C63" i="2"/>
  <c r="D63" i="2" s="1"/>
  <c r="E61" i="2"/>
  <c r="D62" i="2"/>
  <c r="E60" i="2"/>
  <c r="D61" i="2"/>
  <c r="E59" i="2"/>
  <c r="D60" i="2"/>
  <c r="E58" i="2"/>
  <c r="D59" i="2"/>
  <c r="E57" i="2"/>
  <c r="D58" i="2"/>
  <c r="E56" i="2"/>
  <c r="D57" i="2"/>
  <c r="E55" i="2"/>
  <c r="D56" i="2"/>
  <c r="E54" i="2"/>
  <c r="D55" i="2"/>
  <c r="E53" i="2"/>
  <c r="D54" i="2"/>
  <c r="E52" i="2"/>
  <c r="D53" i="2"/>
  <c r="C52" i="2"/>
  <c r="D52" i="2" s="1"/>
  <c r="E50" i="2"/>
  <c r="D51" i="2"/>
  <c r="E49" i="2"/>
  <c r="D50" i="2"/>
  <c r="E48" i="2"/>
  <c r="D49" i="2"/>
  <c r="E47" i="2"/>
  <c r="D48" i="2"/>
  <c r="E46" i="2"/>
  <c r="D47" i="2"/>
  <c r="E45" i="2"/>
  <c r="D46" i="2"/>
  <c r="E44" i="2"/>
  <c r="D45" i="2"/>
  <c r="E43" i="2"/>
  <c r="D44" i="2"/>
  <c r="C43" i="2"/>
  <c r="D43" i="2" s="1"/>
  <c r="E41" i="2"/>
  <c r="D42" i="2"/>
  <c r="E40" i="2"/>
  <c r="D41" i="2"/>
  <c r="E39" i="2"/>
  <c r="D40" i="2"/>
  <c r="E38" i="2"/>
  <c r="D39" i="2"/>
  <c r="E37" i="2"/>
  <c r="D38" i="2"/>
  <c r="E36" i="2"/>
  <c r="D37" i="2"/>
  <c r="E35" i="2"/>
  <c r="D36" i="2"/>
  <c r="E34" i="2"/>
  <c r="D35" i="2"/>
  <c r="C34" i="2"/>
  <c r="D34" i="2" s="1"/>
  <c r="E32" i="2"/>
  <c r="D33" i="2"/>
  <c r="E31" i="2"/>
  <c r="D32" i="2"/>
  <c r="E30" i="2"/>
  <c r="D31" i="2"/>
  <c r="C30" i="2"/>
  <c r="D30" i="2" s="1"/>
  <c r="E28" i="2"/>
  <c r="D29" i="2"/>
  <c r="E27" i="2"/>
  <c r="D28" i="2"/>
  <c r="E26" i="2"/>
  <c r="D27" i="2"/>
  <c r="C26" i="2"/>
  <c r="D26" i="2" s="1"/>
  <c r="E24" i="2"/>
  <c r="D25" i="2"/>
  <c r="E23" i="2"/>
  <c r="D24" i="2"/>
  <c r="E22" i="2"/>
  <c r="D23" i="2"/>
  <c r="E21" i="2"/>
  <c r="D22" i="2"/>
  <c r="E20" i="2"/>
  <c r="D21" i="2"/>
  <c r="C20" i="2"/>
  <c r="D20" i="2" s="1"/>
  <c r="E18" i="2"/>
  <c r="D19" i="2"/>
  <c r="E17" i="2"/>
  <c r="D18" i="2"/>
  <c r="E16" i="2"/>
  <c r="D17" i="2"/>
  <c r="E15" i="2"/>
  <c r="D16" i="2"/>
  <c r="E14" i="2"/>
  <c r="D15" i="2"/>
  <c r="C14" i="2"/>
  <c r="D14" i="2" s="1"/>
  <c r="E12" i="2"/>
  <c r="D13" i="2"/>
  <c r="E11" i="2"/>
  <c r="D12" i="2"/>
  <c r="E10" i="2"/>
  <c r="D11" i="2"/>
  <c r="D10" i="2"/>
  <c r="E8" i="2"/>
  <c r="D9" i="2"/>
  <c r="C8" i="2"/>
  <c r="D8" i="2" s="1"/>
  <c r="E6" i="2"/>
  <c r="D7" i="2"/>
  <c r="E5" i="2"/>
  <c r="D6" i="2"/>
  <c r="E4" i="2"/>
  <c r="D5" i="2"/>
  <c r="E3" i="2"/>
  <c r="D4" i="2"/>
  <c r="D3" i="2"/>
  <c r="C2" i="2"/>
  <c r="D2" i="2" s="1"/>
  <c r="AJ88" i="1"/>
  <c r="AG88" i="1"/>
  <c r="AD88" i="1"/>
  <c r="AA88" i="1"/>
  <c r="X88" i="1"/>
  <c r="U88" i="1"/>
  <c r="R88" i="1"/>
  <c r="O88" i="1"/>
  <c r="L88" i="1"/>
  <c r="I88" i="1"/>
  <c r="F88" i="1"/>
  <c r="C88" i="1"/>
  <c r="AJ87" i="1"/>
  <c r="AG87" i="1"/>
  <c r="AD87" i="1"/>
  <c r="AA87" i="1"/>
  <c r="X87" i="1"/>
  <c r="U87" i="1"/>
  <c r="R87" i="1"/>
  <c r="O87" i="1"/>
  <c r="L87" i="1"/>
  <c r="I87" i="1"/>
  <c r="F87" i="1"/>
  <c r="C87" i="1"/>
  <c r="AJ86" i="1"/>
  <c r="AG86" i="1"/>
  <c r="AD86" i="1"/>
  <c r="AA86" i="1"/>
  <c r="X86" i="1"/>
  <c r="U86" i="1"/>
  <c r="R86" i="1"/>
  <c r="O86" i="1"/>
  <c r="L86" i="1"/>
  <c r="I86" i="1"/>
  <c r="F86" i="1"/>
  <c r="C86" i="1"/>
  <c r="AJ85" i="1"/>
  <c r="AG85" i="1"/>
  <c r="AD85" i="1"/>
  <c r="AA85" i="1"/>
  <c r="X85" i="1"/>
  <c r="U85" i="1"/>
  <c r="R85" i="1"/>
  <c r="O85" i="1"/>
  <c r="L85" i="1"/>
  <c r="I85" i="1"/>
  <c r="F85" i="1"/>
  <c r="C85" i="1"/>
  <c r="AJ84" i="1"/>
  <c r="AG84" i="1"/>
  <c r="AD84" i="1"/>
  <c r="AA84" i="1"/>
  <c r="X84" i="1"/>
  <c r="U84" i="1"/>
  <c r="R84" i="1"/>
  <c r="O84" i="1"/>
  <c r="L84" i="1"/>
  <c r="I84" i="1"/>
  <c r="F84" i="1"/>
  <c r="C84" i="1"/>
  <c r="AJ83" i="1"/>
  <c r="AG83" i="1"/>
  <c r="AD83" i="1"/>
  <c r="AA83" i="1"/>
  <c r="X83" i="1"/>
  <c r="U83" i="1"/>
  <c r="R83" i="1"/>
  <c r="O83" i="1"/>
  <c r="L83" i="1"/>
  <c r="I83" i="1"/>
  <c r="F83" i="1"/>
  <c r="C83" i="1"/>
  <c r="AJ82" i="1"/>
  <c r="AG82" i="1"/>
  <c r="AD82" i="1"/>
  <c r="AA82" i="1"/>
  <c r="X82" i="1"/>
  <c r="U82" i="1"/>
  <c r="R82" i="1"/>
  <c r="O82" i="1"/>
  <c r="L82" i="1"/>
  <c r="I82" i="1"/>
  <c r="F82" i="1"/>
  <c r="C82" i="1"/>
  <c r="AL80" i="1"/>
  <c r="AI80" i="1"/>
  <c r="AF80" i="1"/>
  <c r="AC80" i="1"/>
  <c r="Z80" i="1"/>
  <c r="W80" i="1"/>
  <c r="T80" i="1"/>
  <c r="Q80" i="1"/>
  <c r="N80" i="1"/>
  <c r="K80" i="1"/>
  <c r="H80" i="1"/>
  <c r="E80" i="1"/>
  <c r="AL79" i="1"/>
  <c r="AI79" i="1"/>
  <c r="AF79" i="1"/>
  <c r="AC79" i="1"/>
  <c r="Z79" i="1"/>
  <c r="W79" i="1"/>
  <c r="T79" i="1"/>
  <c r="Q79" i="1"/>
  <c r="N79" i="1"/>
  <c r="K79" i="1"/>
  <c r="H79" i="1"/>
  <c r="E79" i="1"/>
  <c r="AL78" i="1"/>
  <c r="AI78" i="1"/>
  <c r="AF78" i="1"/>
  <c r="AC78" i="1"/>
  <c r="Z78" i="1"/>
  <c r="W78" i="1"/>
  <c r="T78" i="1"/>
  <c r="Q78" i="1"/>
  <c r="N78" i="1"/>
  <c r="K78" i="1"/>
  <c r="H78" i="1"/>
  <c r="E78" i="1"/>
  <c r="AL77" i="1"/>
  <c r="AI77" i="1"/>
  <c r="AF77" i="1"/>
  <c r="AC77" i="1"/>
  <c r="Z77" i="1"/>
  <c r="W77" i="1"/>
  <c r="T77" i="1"/>
  <c r="Q77" i="1"/>
  <c r="N77" i="1"/>
  <c r="K77" i="1"/>
  <c r="H77" i="1"/>
  <c r="E77" i="1"/>
  <c r="AL76" i="1"/>
  <c r="AI76" i="1"/>
  <c r="AF76" i="1"/>
  <c r="AC76" i="1"/>
  <c r="Z76" i="1"/>
  <c r="W76" i="1"/>
  <c r="T76" i="1"/>
  <c r="Q76" i="1"/>
  <c r="N76" i="1"/>
  <c r="K76" i="1"/>
  <c r="H76" i="1"/>
  <c r="E76" i="1"/>
  <c r="AL75" i="1"/>
  <c r="AI75" i="1"/>
  <c r="AF75" i="1"/>
  <c r="AC75" i="1"/>
  <c r="Z75" i="1"/>
  <c r="W75" i="1"/>
  <c r="T75" i="1"/>
  <c r="Q75" i="1"/>
  <c r="N75" i="1"/>
  <c r="K75" i="1"/>
  <c r="H75" i="1"/>
  <c r="E75" i="1"/>
  <c r="AL74" i="1"/>
  <c r="AI74" i="1"/>
  <c r="AF74" i="1"/>
  <c r="AC74" i="1"/>
  <c r="Z74" i="1"/>
  <c r="W74" i="1"/>
  <c r="T74" i="1"/>
  <c r="Q74" i="1"/>
  <c r="N74" i="1"/>
  <c r="K74" i="1"/>
  <c r="H74" i="1"/>
  <c r="E74" i="1"/>
  <c r="AL73" i="1"/>
  <c r="AI73" i="1"/>
  <c r="AF73" i="1"/>
  <c r="AC73" i="1"/>
  <c r="Z73" i="1"/>
  <c r="W73" i="1"/>
  <c r="T73" i="1"/>
  <c r="Q73" i="1"/>
  <c r="N73" i="1"/>
  <c r="K73" i="1"/>
  <c r="H73" i="1"/>
  <c r="E73" i="1"/>
  <c r="AL72" i="1"/>
  <c r="AI72" i="1"/>
  <c r="AF72" i="1"/>
  <c r="AC72" i="1"/>
  <c r="Z72" i="1"/>
  <c r="W72" i="1"/>
  <c r="T72" i="1"/>
  <c r="Q72" i="1"/>
  <c r="N72" i="1"/>
  <c r="K72" i="1"/>
  <c r="H72" i="1"/>
  <c r="E72" i="1"/>
  <c r="AL71" i="1"/>
  <c r="AI71" i="1"/>
  <c r="AF71" i="1"/>
  <c r="AC71" i="1"/>
  <c r="Z71" i="1"/>
  <c r="W71" i="1"/>
  <c r="T71" i="1"/>
  <c r="Q71" i="1"/>
  <c r="N71" i="1"/>
  <c r="K71" i="1"/>
  <c r="H71" i="1"/>
  <c r="E71" i="1"/>
  <c r="AJ70" i="1"/>
  <c r="AG70" i="1"/>
  <c r="AD70" i="1"/>
  <c r="AA70" i="1"/>
  <c r="X70" i="1"/>
  <c r="U70" i="1"/>
  <c r="R70" i="1"/>
  <c r="O70" i="1"/>
  <c r="L70" i="1"/>
  <c r="I70" i="1"/>
  <c r="F70" i="1"/>
  <c r="C70" i="1"/>
  <c r="AL69" i="1"/>
  <c r="AI69" i="1"/>
  <c r="AF69" i="1"/>
  <c r="AC69" i="1"/>
  <c r="Z69" i="1"/>
  <c r="W69" i="1"/>
  <c r="T69" i="1"/>
  <c r="Q69" i="1"/>
  <c r="N69" i="1"/>
  <c r="K69" i="1"/>
  <c r="H69" i="1"/>
  <c r="E69" i="1"/>
  <c r="AL68" i="1"/>
  <c r="AI68" i="1"/>
  <c r="AF68" i="1"/>
  <c r="AC68" i="1"/>
  <c r="Z68" i="1"/>
  <c r="W68" i="1"/>
  <c r="T68" i="1"/>
  <c r="Q68" i="1"/>
  <c r="N68" i="1"/>
  <c r="K68" i="1"/>
  <c r="H68" i="1"/>
  <c r="E68" i="1"/>
  <c r="AL67" i="1"/>
  <c r="AI67" i="1"/>
  <c r="AF67" i="1"/>
  <c r="AC67" i="1"/>
  <c r="Z67" i="1"/>
  <c r="W67" i="1"/>
  <c r="T67" i="1"/>
  <c r="Q67" i="1"/>
  <c r="N67" i="1"/>
  <c r="K67" i="1"/>
  <c r="H67" i="1"/>
  <c r="E67" i="1"/>
  <c r="AL66" i="1"/>
  <c r="AI66" i="1"/>
  <c r="AF66" i="1"/>
  <c r="AC66" i="1"/>
  <c r="Z66" i="1"/>
  <c r="W66" i="1"/>
  <c r="T66" i="1"/>
  <c r="Q66" i="1"/>
  <c r="N66" i="1"/>
  <c r="K66" i="1"/>
  <c r="H66" i="1"/>
  <c r="E66" i="1"/>
  <c r="AJ65" i="1"/>
  <c r="AG65" i="1"/>
  <c r="AD65" i="1"/>
  <c r="AA65" i="1"/>
  <c r="X65" i="1"/>
  <c r="U65" i="1"/>
  <c r="R65" i="1"/>
  <c r="O65" i="1"/>
  <c r="L65" i="1"/>
  <c r="I65" i="1"/>
  <c r="F65" i="1"/>
  <c r="C65" i="1"/>
  <c r="AL64" i="1"/>
  <c r="AI64" i="1"/>
  <c r="AF64" i="1"/>
  <c r="AC64" i="1"/>
  <c r="Z64" i="1"/>
  <c r="W64" i="1"/>
  <c r="T64" i="1"/>
  <c r="Q64" i="1"/>
  <c r="N64" i="1"/>
  <c r="K64" i="1"/>
  <c r="H64" i="1"/>
  <c r="E64" i="1"/>
  <c r="AL63" i="1"/>
  <c r="AI63" i="1"/>
  <c r="AF63" i="1"/>
  <c r="AC63" i="1"/>
  <c r="Z63" i="1"/>
  <c r="W63" i="1"/>
  <c r="T63" i="1"/>
  <c r="Q63" i="1"/>
  <c r="N63" i="1"/>
  <c r="K63" i="1"/>
  <c r="H63" i="1"/>
  <c r="E63" i="1"/>
  <c r="AL62" i="1"/>
  <c r="AI62" i="1"/>
  <c r="AF62" i="1"/>
  <c r="AC62" i="1"/>
  <c r="Z62" i="1"/>
  <c r="W62" i="1"/>
  <c r="T62" i="1"/>
  <c r="Q62" i="1"/>
  <c r="N62" i="1"/>
  <c r="K62" i="1"/>
  <c r="H62" i="1"/>
  <c r="E62" i="1"/>
  <c r="AL61" i="1"/>
  <c r="AI61" i="1"/>
  <c r="AF61" i="1"/>
  <c r="AC61" i="1"/>
  <c r="Z61" i="1"/>
  <c r="W61" i="1"/>
  <c r="T61" i="1"/>
  <c r="Q61" i="1"/>
  <c r="N61" i="1"/>
  <c r="K61" i="1"/>
  <c r="H61" i="1"/>
  <c r="E61" i="1"/>
  <c r="AL60" i="1"/>
  <c r="AI60" i="1"/>
  <c r="AF60" i="1"/>
  <c r="AC60" i="1"/>
  <c r="Z60" i="1"/>
  <c r="W60" i="1"/>
  <c r="T60" i="1"/>
  <c r="Q60" i="1"/>
  <c r="N60" i="1"/>
  <c r="K60" i="1"/>
  <c r="H60" i="1"/>
  <c r="E60" i="1"/>
  <c r="AL59" i="1"/>
  <c r="AI59" i="1"/>
  <c r="AF59" i="1"/>
  <c r="AC59" i="1"/>
  <c r="Z59" i="1"/>
  <c r="W59" i="1"/>
  <c r="T59" i="1"/>
  <c r="Q59" i="1"/>
  <c r="N59" i="1"/>
  <c r="K59" i="1"/>
  <c r="H59" i="1"/>
  <c r="E59" i="1"/>
  <c r="AL58" i="1"/>
  <c r="AI58" i="1"/>
  <c r="AF58" i="1"/>
  <c r="AC58" i="1"/>
  <c r="Z58" i="1"/>
  <c r="W58" i="1"/>
  <c r="T58" i="1"/>
  <c r="Q58" i="1"/>
  <c r="N58" i="1"/>
  <c r="K58" i="1"/>
  <c r="H58" i="1"/>
  <c r="E58" i="1"/>
  <c r="AL57" i="1"/>
  <c r="AI57" i="1"/>
  <c r="AF57" i="1"/>
  <c r="AC57" i="1"/>
  <c r="Z57" i="1"/>
  <c r="W57" i="1"/>
  <c r="T57" i="1"/>
  <c r="Q57" i="1"/>
  <c r="N57" i="1"/>
  <c r="K57" i="1"/>
  <c r="H57" i="1"/>
  <c r="E57" i="1"/>
  <c r="AL56" i="1"/>
  <c r="AI56" i="1"/>
  <c r="AF56" i="1"/>
  <c r="AC56" i="1"/>
  <c r="Z56" i="1"/>
  <c r="W56" i="1"/>
  <c r="T56" i="1"/>
  <c r="Q56" i="1"/>
  <c r="N56" i="1"/>
  <c r="K56" i="1"/>
  <c r="H56" i="1"/>
  <c r="E56" i="1"/>
  <c r="AL55" i="1"/>
  <c r="AI55" i="1"/>
  <c r="AF55" i="1"/>
  <c r="AC55" i="1"/>
  <c r="Z55" i="1"/>
  <c r="W55" i="1"/>
  <c r="T55" i="1"/>
  <c r="Q55" i="1"/>
  <c r="N55" i="1"/>
  <c r="K55" i="1"/>
  <c r="H55" i="1"/>
  <c r="E55" i="1"/>
  <c r="AJ54" i="1"/>
  <c r="AG54" i="1"/>
  <c r="AD54" i="1"/>
  <c r="AA54" i="1"/>
  <c r="X54" i="1"/>
  <c r="U54" i="1"/>
  <c r="R54" i="1"/>
  <c r="O54" i="1"/>
  <c r="L54" i="1"/>
  <c r="I54" i="1"/>
  <c r="F54" i="1"/>
  <c r="C54" i="1"/>
  <c r="AL53" i="1"/>
  <c r="AI53" i="1"/>
  <c r="AF53" i="1"/>
  <c r="AC53" i="1"/>
  <c r="Z53" i="1"/>
  <c r="W53" i="1"/>
  <c r="T53" i="1"/>
  <c r="Q53" i="1"/>
  <c r="N53" i="1"/>
  <c r="K53" i="1"/>
  <c r="H53" i="1"/>
  <c r="E53" i="1"/>
  <c r="AL52" i="1"/>
  <c r="AI52" i="1"/>
  <c r="AF52" i="1"/>
  <c r="AC52" i="1"/>
  <c r="Z52" i="1"/>
  <c r="W52" i="1"/>
  <c r="T52" i="1"/>
  <c r="Q52" i="1"/>
  <c r="N52" i="1"/>
  <c r="K52" i="1"/>
  <c r="H52" i="1"/>
  <c r="E52" i="1"/>
  <c r="AL51" i="1"/>
  <c r="AI51" i="1"/>
  <c r="AF51" i="1"/>
  <c r="AC51" i="1"/>
  <c r="Z51" i="1"/>
  <c r="W51" i="1"/>
  <c r="T51" i="1"/>
  <c r="Q51" i="1"/>
  <c r="N51" i="1"/>
  <c r="K51" i="1"/>
  <c r="H51" i="1"/>
  <c r="E51" i="1"/>
  <c r="AL50" i="1"/>
  <c r="AI50" i="1"/>
  <c r="AF50" i="1"/>
  <c r="AC50" i="1"/>
  <c r="Z50" i="1"/>
  <c r="W50" i="1"/>
  <c r="T50" i="1"/>
  <c r="Q50" i="1"/>
  <c r="N50" i="1"/>
  <c r="K50" i="1"/>
  <c r="H50" i="1"/>
  <c r="E50" i="1"/>
  <c r="AL49" i="1"/>
  <c r="AI49" i="1"/>
  <c r="AF49" i="1"/>
  <c r="AC49" i="1"/>
  <c r="Z49" i="1"/>
  <c r="W49" i="1"/>
  <c r="T49" i="1"/>
  <c r="Q49" i="1"/>
  <c r="N49" i="1"/>
  <c r="K49" i="1"/>
  <c r="H49" i="1"/>
  <c r="E49" i="1"/>
  <c r="AL48" i="1"/>
  <c r="AI48" i="1"/>
  <c r="AF48" i="1"/>
  <c r="AC48" i="1"/>
  <c r="Z48" i="1"/>
  <c r="W48" i="1"/>
  <c r="T48" i="1"/>
  <c r="Q48" i="1"/>
  <c r="N48" i="1"/>
  <c r="K48" i="1"/>
  <c r="H48" i="1"/>
  <c r="E48" i="1"/>
  <c r="AL47" i="1"/>
  <c r="AI47" i="1"/>
  <c r="AF47" i="1"/>
  <c r="AC47" i="1"/>
  <c r="Z47" i="1"/>
  <c r="W47" i="1"/>
  <c r="T47" i="1"/>
  <c r="Q47" i="1"/>
  <c r="N47" i="1"/>
  <c r="K47" i="1"/>
  <c r="H47" i="1"/>
  <c r="E47" i="1"/>
  <c r="AL46" i="1"/>
  <c r="AI46" i="1"/>
  <c r="AF46" i="1"/>
  <c r="AC46" i="1"/>
  <c r="Z46" i="1"/>
  <c r="W46" i="1"/>
  <c r="T46" i="1"/>
  <c r="Q46" i="1"/>
  <c r="N46" i="1"/>
  <c r="K46" i="1"/>
  <c r="H46" i="1"/>
  <c r="E46" i="1"/>
  <c r="AJ45" i="1"/>
  <c r="AG45" i="1"/>
  <c r="AD45" i="1"/>
  <c r="AA45" i="1"/>
  <c r="X45" i="1"/>
  <c r="U45" i="1"/>
  <c r="R45" i="1"/>
  <c r="O45" i="1"/>
  <c r="L45" i="1"/>
  <c r="I45" i="1"/>
  <c r="F45" i="1"/>
  <c r="C45" i="1"/>
  <c r="AL44" i="1"/>
  <c r="AI44" i="1"/>
  <c r="AF44" i="1"/>
  <c r="AC44" i="1"/>
  <c r="Z44" i="1"/>
  <c r="W44" i="1"/>
  <c r="T44" i="1"/>
  <c r="Q44" i="1"/>
  <c r="N44" i="1"/>
  <c r="K44" i="1"/>
  <c r="H44" i="1"/>
  <c r="E44" i="1"/>
  <c r="AL43" i="1"/>
  <c r="AI43" i="1"/>
  <c r="AF43" i="1"/>
  <c r="AC43" i="1"/>
  <c r="Z43" i="1"/>
  <c r="W43" i="1"/>
  <c r="T43" i="1"/>
  <c r="Q43" i="1"/>
  <c r="N43" i="1"/>
  <c r="K43" i="1"/>
  <c r="H43" i="1"/>
  <c r="E43" i="1"/>
  <c r="AL42" i="1"/>
  <c r="AI42" i="1"/>
  <c r="AF42" i="1"/>
  <c r="AC42" i="1"/>
  <c r="Z42" i="1"/>
  <c r="W42" i="1"/>
  <c r="T42" i="1"/>
  <c r="Q42" i="1"/>
  <c r="N42" i="1"/>
  <c r="K42" i="1"/>
  <c r="H42" i="1"/>
  <c r="E42" i="1"/>
  <c r="AL41" i="1"/>
  <c r="AI41" i="1"/>
  <c r="AF41" i="1"/>
  <c r="AC41" i="1"/>
  <c r="Z41" i="1"/>
  <c r="W41" i="1"/>
  <c r="T41" i="1"/>
  <c r="Q41" i="1"/>
  <c r="N41" i="1"/>
  <c r="K41" i="1"/>
  <c r="H41" i="1"/>
  <c r="E41" i="1"/>
  <c r="AL40" i="1"/>
  <c r="AI40" i="1"/>
  <c r="AF40" i="1"/>
  <c r="AC40" i="1"/>
  <c r="Z40" i="1"/>
  <c r="W40" i="1"/>
  <c r="T40" i="1"/>
  <c r="Q40" i="1"/>
  <c r="N40" i="1"/>
  <c r="K40" i="1"/>
  <c r="H40" i="1"/>
  <c r="E40" i="1"/>
  <c r="AL39" i="1"/>
  <c r="AI39" i="1"/>
  <c r="AF39" i="1"/>
  <c r="AC39" i="1"/>
  <c r="Z39" i="1"/>
  <c r="W39" i="1"/>
  <c r="T39" i="1"/>
  <c r="Q39" i="1"/>
  <c r="N39" i="1"/>
  <c r="K39" i="1"/>
  <c r="H39" i="1"/>
  <c r="E39" i="1"/>
  <c r="AL38" i="1"/>
  <c r="AI38" i="1"/>
  <c r="AF38" i="1"/>
  <c r="AC38" i="1"/>
  <c r="Z38" i="1"/>
  <c r="W38" i="1"/>
  <c r="T38" i="1"/>
  <c r="Q38" i="1"/>
  <c r="N38" i="1"/>
  <c r="K38" i="1"/>
  <c r="H38" i="1"/>
  <c r="E38" i="1"/>
  <c r="AL37" i="1"/>
  <c r="AI37" i="1"/>
  <c r="AF37" i="1"/>
  <c r="AC37" i="1"/>
  <c r="Z37" i="1"/>
  <c r="W37" i="1"/>
  <c r="T37" i="1"/>
  <c r="Q37" i="1"/>
  <c r="N37" i="1"/>
  <c r="K37" i="1"/>
  <c r="H37" i="1"/>
  <c r="E37" i="1"/>
  <c r="AJ36" i="1"/>
  <c r="AG36" i="1"/>
  <c r="AD36" i="1"/>
  <c r="AA36" i="1"/>
  <c r="X36" i="1"/>
  <c r="U36" i="1"/>
  <c r="R36" i="1"/>
  <c r="O36" i="1"/>
  <c r="L36" i="1"/>
  <c r="I36" i="1"/>
  <c r="F36" i="1"/>
  <c r="C36" i="1"/>
  <c r="AL35" i="1"/>
  <c r="AI35" i="1"/>
  <c r="AF35" i="1"/>
  <c r="AC35" i="1"/>
  <c r="Z35" i="1"/>
  <c r="W35" i="1"/>
  <c r="T35" i="1"/>
  <c r="Q35" i="1"/>
  <c r="N35" i="1"/>
  <c r="K35" i="1"/>
  <c r="H35" i="1"/>
  <c r="E35" i="1"/>
  <c r="AL34" i="1"/>
  <c r="AI34" i="1"/>
  <c r="AF34" i="1"/>
  <c r="AC34" i="1"/>
  <c r="Z34" i="1"/>
  <c r="W34" i="1"/>
  <c r="T34" i="1"/>
  <c r="Q34" i="1"/>
  <c r="N34" i="1"/>
  <c r="K34" i="1"/>
  <c r="H34" i="1"/>
  <c r="E34" i="1"/>
  <c r="AL33" i="1"/>
  <c r="AL99" i="1" s="1"/>
  <c r="AI33" i="1"/>
  <c r="AF33" i="1"/>
  <c r="AC33" i="1"/>
  <c r="Z33" i="1"/>
  <c r="W33" i="1"/>
  <c r="W99" i="1" s="1"/>
  <c r="T33" i="1"/>
  <c r="Q33" i="1"/>
  <c r="Q99" i="1" s="1"/>
  <c r="N33" i="1"/>
  <c r="N99" i="1" s="1"/>
  <c r="K33" i="1"/>
  <c r="H33" i="1"/>
  <c r="E33" i="1"/>
  <c r="AJ32" i="1"/>
  <c r="AJ90" i="1" s="1"/>
  <c r="AG32" i="1"/>
  <c r="AG90" i="1" s="1"/>
  <c r="AD32" i="1"/>
  <c r="AD90" i="1" s="1"/>
  <c r="AA32" i="1"/>
  <c r="X32" i="1"/>
  <c r="X90" i="1" s="1"/>
  <c r="U32" i="1"/>
  <c r="R32" i="1"/>
  <c r="R90" i="1" s="1"/>
  <c r="O32" i="1"/>
  <c r="O90" i="1" s="1"/>
  <c r="L32" i="1"/>
  <c r="L90" i="1" s="1"/>
  <c r="I32" i="1"/>
  <c r="I90" i="1" s="1"/>
  <c r="F32" i="1"/>
  <c r="F90" i="1" s="1"/>
  <c r="C32" i="1"/>
  <c r="C90" i="1" s="1"/>
  <c r="AL31" i="1"/>
  <c r="AI31" i="1"/>
  <c r="AF31" i="1"/>
  <c r="AC31" i="1"/>
  <c r="Z31" i="1"/>
  <c r="W31" i="1"/>
  <c r="T31" i="1"/>
  <c r="Q31" i="1"/>
  <c r="N31" i="1"/>
  <c r="K31" i="1"/>
  <c r="H31" i="1"/>
  <c r="E31" i="1"/>
  <c r="AL30" i="1"/>
  <c r="AI30" i="1"/>
  <c r="AF30" i="1"/>
  <c r="AC30" i="1"/>
  <c r="Z30" i="1"/>
  <c r="W30" i="1"/>
  <c r="T30" i="1"/>
  <c r="Q30" i="1"/>
  <c r="N30" i="1"/>
  <c r="K30" i="1"/>
  <c r="H30" i="1"/>
  <c r="E30" i="1"/>
  <c r="AL29" i="1"/>
  <c r="AI29" i="1"/>
  <c r="AF29" i="1"/>
  <c r="AC29" i="1"/>
  <c r="Z29" i="1"/>
  <c r="W29" i="1"/>
  <c r="T29" i="1"/>
  <c r="Q29" i="1"/>
  <c r="N29" i="1"/>
  <c r="K29" i="1"/>
  <c r="H29" i="1"/>
  <c r="E29" i="1"/>
  <c r="AJ28" i="1"/>
  <c r="AG28" i="1"/>
  <c r="AD28" i="1"/>
  <c r="AA28" i="1"/>
  <c r="X28" i="1"/>
  <c r="U28" i="1"/>
  <c r="R28" i="1"/>
  <c r="O28" i="1"/>
  <c r="L28" i="1"/>
  <c r="I28" i="1"/>
  <c r="F28" i="1"/>
  <c r="C28" i="1"/>
  <c r="AL27" i="1"/>
  <c r="AI27" i="1"/>
  <c r="AF27" i="1"/>
  <c r="AC27" i="1"/>
  <c r="Z27" i="1"/>
  <c r="W27" i="1"/>
  <c r="T27" i="1"/>
  <c r="Q27" i="1"/>
  <c r="N27" i="1"/>
  <c r="K27" i="1"/>
  <c r="H27" i="1"/>
  <c r="E27" i="1"/>
  <c r="AL26" i="1"/>
  <c r="AI26" i="1"/>
  <c r="AF26" i="1"/>
  <c r="AC26" i="1"/>
  <c r="Z26" i="1"/>
  <c r="W26" i="1"/>
  <c r="T26" i="1"/>
  <c r="Q26" i="1"/>
  <c r="N26" i="1"/>
  <c r="K26" i="1"/>
  <c r="H26" i="1"/>
  <c r="E26" i="1"/>
  <c r="AL25" i="1"/>
  <c r="AI25" i="1"/>
  <c r="AF25" i="1"/>
  <c r="AC25" i="1"/>
  <c r="Z25" i="1"/>
  <c r="W25" i="1"/>
  <c r="T25" i="1"/>
  <c r="Q25" i="1"/>
  <c r="N25" i="1"/>
  <c r="K25" i="1"/>
  <c r="H25" i="1"/>
  <c r="E25" i="1"/>
  <c r="AL24" i="1"/>
  <c r="AI24" i="1"/>
  <c r="AF24" i="1"/>
  <c r="AC24" i="1"/>
  <c r="Z24" i="1"/>
  <c r="W24" i="1"/>
  <c r="T24" i="1"/>
  <c r="Q24" i="1"/>
  <c r="N24" i="1"/>
  <c r="K24" i="1"/>
  <c r="H24" i="1"/>
  <c r="E24" i="1"/>
  <c r="AL23" i="1"/>
  <c r="AI23" i="1"/>
  <c r="AF23" i="1"/>
  <c r="AC23" i="1"/>
  <c r="Z23" i="1"/>
  <c r="W23" i="1"/>
  <c r="T23" i="1"/>
  <c r="Q23" i="1"/>
  <c r="N23" i="1"/>
  <c r="K23" i="1"/>
  <c r="H23" i="1"/>
  <c r="E23" i="1"/>
  <c r="AJ22" i="1"/>
  <c r="AG22" i="1"/>
  <c r="AD22" i="1"/>
  <c r="AA22" i="1"/>
  <c r="X22" i="1"/>
  <c r="U22" i="1"/>
  <c r="R22" i="1"/>
  <c r="O22" i="1"/>
  <c r="L22" i="1"/>
  <c r="I22" i="1"/>
  <c r="F22" i="1"/>
  <c r="C22" i="1"/>
  <c r="AL21" i="1"/>
  <c r="AI21" i="1"/>
  <c r="AF21" i="1"/>
  <c r="AC21" i="1"/>
  <c r="Z21" i="1"/>
  <c r="W21" i="1"/>
  <c r="T21" i="1"/>
  <c r="Q21" i="1"/>
  <c r="N21" i="1"/>
  <c r="K21" i="1"/>
  <c r="H21" i="1"/>
  <c r="E21" i="1"/>
  <c r="AL20" i="1"/>
  <c r="AI20" i="1"/>
  <c r="AF20" i="1"/>
  <c r="AC20" i="1"/>
  <c r="Z20" i="1"/>
  <c r="W20" i="1"/>
  <c r="T20" i="1"/>
  <c r="Q20" i="1"/>
  <c r="N20" i="1"/>
  <c r="K20" i="1"/>
  <c r="H20" i="1"/>
  <c r="E20" i="1"/>
  <c r="AL19" i="1"/>
  <c r="AI19" i="1"/>
  <c r="AF19" i="1"/>
  <c r="AC19" i="1"/>
  <c r="Z19" i="1"/>
  <c r="W19" i="1"/>
  <c r="T19" i="1"/>
  <c r="Q19" i="1"/>
  <c r="N19" i="1"/>
  <c r="K19" i="1"/>
  <c r="H19" i="1"/>
  <c r="E19" i="1"/>
  <c r="AL18" i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J16" i="1"/>
  <c r="AG16" i="1"/>
  <c r="AD16" i="1"/>
  <c r="AA16" i="1"/>
  <c r="X16" i="1"/>
  <c r="U16" i="1"/>
  <c r="R16" i="1"/>
  <c r="O16" i="1"/>
  <c r="L16" i="1"/>
  <c r="I16" i="1"/>
  <c r="F16" i="1"/>
  <c r="C16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L13" i="1"/>
  <c r="AI13" i="1"/>
  <c r="AF13" i="1"/>
  <c r="AC13" i="1"/>
  <c r="Z13" i="1"/>
  <c r="W13" i="1"/>
  <c r="T13" i="1"/>
  <c r="Q13" i="1"/>
  <c r="N13" i="1"/>
  <c r="K13" i="1"/>
  <c r="H13" i="1"/>
  <c r="E13" i="1"/>
  <c r="AL12" i="1"/>
  <c r="AI12" i="1"/>
  <c r="AF12" i="1"/>
  <c r="AC12" i="1"/>
  <c r="Z12" i="1"/>
  <c r="W12" i="1"/>
  <c r="T12" i="1"/>
  <c r="Q12" i="1"/>
  <c r="N12" i="1"/>
  <c r="K12" i="1"/>
  <c r="H12" i="1"/>
  <c r="E12" i="1"/>
  <c r="AL11" i="1"/>
  <c r="AI11" i="1"/>
  <c r="AF11" i="1"/>
  <c r="AC11" i="1"/>
  <c r="Z11" i="1"/>
  <c r="W11" i="1"/>
  <c r="T11" i="1"/>
  <c r="Q11" i="1"/>
  <c r="N11" i="1"/>
  <c r="K11" i="1"/>
  <c r="H11" i="1"/>
  <c r="E11" i="1"/>
  <c r="AJ10" i="1"/>
  <c r="AG10" i="1"/>
  <c r="AD10" i="1"/>
  <c r="AA10" i="1"/>
  <c r="X10" i="1"/>
  <c r="U10" i="1"/>
  <c r="R10" i="1"/>
  <c r="O10" i="1"/>
  <c r="L10" i="1"/>
  <c r="I10" i="1"/>
  <c r="F10" i="1"/>
  <c r="C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L6" i="1"/>
  <c r="AI6" i="1"/>
  <c r="AF6" i="1"/>
  <c r="AC6" i="1"/>
  <c r="Z6" i="1"/>
  <c r="W6" i="1"/>
  <c r="T6" i="1"/>
  <c r="Q6" i="1"/>
  <c r="N6" i="1"/>
  <c r="K6" i="1"/>
  <c r="H6" i="1"/>
  <c r="E6" i="1"/>
  <c r="AL5" i="1"/>
  <c r="AI5" i="1"/>
  <c r="AF5" i="1"/>
  <c r="AC5" i="1"/>
  <c r="Z5" i="1"/>
  <c r="W5" i="1"/>
  <c r="T5" i="1"/>
  <c r="Q5" i="1"/>
  <c r="N5" i="1"/>
  <c r="K5" i="1"/>
  <c r="H5" i="1"/>
  <c r="E5" i="1"/>
  <c r="AJ4" i="1"/>
  <c r="AG4" i="1"/>
  <c r="AD4" i="1"/>
  <c r="AA4" i="1"/>
  <c r="X4" i="1"/>
  <c r="U4" i="1"/>
  <c r="R4" i="1"/>
  <c r="O4" i="1"/>
  <c r="L4" i="1"/>
  <c r="I4" i="1"/>
  <c r="F4" i="1"/>
  <c r="C4" i="1"/>
  <c r="E98" i="1" l="1"/>
  <c r="E92" i="1"/>
  <c r="Q98" i="1"/>
  <c r="Q92" i="1"/>
  <c r="AC98" i="1"/>
  <c r="AC92" i="1"/>
  <c r="F89" i="1"/>
  <c r="H93" i="1"/>
  <c r="N93" i="1"/>
  <c r="L89" i="1"/>
  <c r="R89" i="1"/>
  <c r="S10" i="1" s="1"/>
  <c r="T93" i="1"/>
  <c r="Z93" i="1"/>
  <c r="X89" i="1"/>
  <c r="AD89" i="1"/>
  <c r="AF93" i="1"/>
  <c r="AL93" i="1"/>
  <c r="AJ89" i="1"/>
  <c r="N98" i="1"/>
  <c r="N92" i="1"/>
  <c r="Z98" i="1"/>
  <c r="Z92" i="1"/>
  <c r="AL98" i="1"/>
  <c r="AL92" i="1"/>
  <c r="G28" i="1"/>
  <c r="S28" i="1"/>
  <c r="AE28" i="1"/>
  <c r="H98" i="1"/>
  <c r="H92" i="1"/>
  <c r="T98" i="1"/>
  <c r="T92" i="1"/>
  <c r="AF98" i="1"/>
  <c r="AF92" i="1"/>
  <c r="E93" i="1"/>
  <c r="C89" i="1"/>
  <c r="D28" i="1" s="1"/>
  <c r="I89" i="1"/>
  <c r="K93" i="1"/>
  <c r="Q93" i="1"/>
  <c r="O89" i="1"/>
  <c r="P28" i="1" s="1"/>
  <c r="U89" i="1"/>
  <c r="W93" i="1"/>
  <c r="AC93" i="1"/>
  <c r="AA89" i="1"/>
  <c r="AG89" i="1"/>
  <c r="AI93" i="1"/>
  <c r="J28" i="1"/>
  <c r="V28" i="1"/>
  <c r="AH28" i="1"/>
  <c r="K98" i="1"/>
  <c r="K92" i="1"/>
  <c r="W98" i="1"/>
  <c r="W92" i="1"/>
  <c r="AI98" i="1"/>
  <c r="AI92" i="1"/>
  <c r="M28" i="1"/>
  <c r="Y28" i="1"/>
  <c r="AK28" i="1"/>
  <c r="G32" i="1"/>
  <c r="M32" i="1"/>
  <c r="S32" i="1"/>
  <c r="Y32" i="1"/>
  <c r="AE32" i="1"/>
  <c r="AK32" i="1"/>
  <c r="K99" i="1"/>
  <c r="Z99" i="1"/>
  <c r="AI99" i="1"/>
  <c r="M45" i="1"/>
  <c r="AK45" i="1"/>
  <c r="S54" i="1"/>
  <c r="AE54" i="1"/>
  <c r="E99" i="1"/>
  <c r="T99" i="1"/>
  <c r="AC99" i="1"/>
  <c r="G45" i="1"/>
  <c r="AE45" i="1"/>
  <c r="V54" i="1"/>
  <c r="Y45" i="1"/>
  <c r="Y54" i="1"/>
  <c r="G90" i="1"/>
  <c r="M90" i="1"/>
  <c r="S90" i="1"/>
  <c r="Y90" i="1"/>
  <c r="AE90" i="1"/>
  <c r="AK90" i="1"/>
  <c r="H99" i="1"/>
  <c r="AF99" i="1"/>
  <c r="S45" i="1"/>
  <c r="G54" i="1"/>
  <c r="J54" i="1"/>
  <c r="AH54" i="1"/>
  <c r="J65" i="1"/>
  <c r="V65" i="1"/>
  <c r="AH65" i="1"/>
  <c r="D90" i="1"/>
  <c r="J90" i="1"/>
  <c r="P90" i="1"/>
  <c r="U90" i="1"/>
  <c r="V90" i="1" s="1"/>
  <c r="AA90" i="1"/>
  <c r="AB90" i="1" s="1"/>
  <c r="AH90" i="1"/>
  <c r="D54" i="1"/>
  <c r="AB54" i="1"/>
  <c r="G70" i="1"/>
  <c r="S70" i="1"/>
  <c r="AE70" i="1"/>
  <c r="D65" i="1"/>
  <c r="P65" i="1"/>
  <c r="AB65" i="1"/>
  <c r="J70" i="1"/>
  <c r="V70" i="1"/>
  <c r="AH70" i="1"/>
  <c r="J82" i="1"/>
  <c r="V82" i="1"/>
  <c r="AH82" i="1"/>
  <c r="J83" i="1"/>
  <c r="V83" i="1"/>
  <c r="AH83" i="1"/>
  <c r="J84" i="1"/>
  <c r="V84" i="1"/>
  <c r="AH84" i="1"/>
  <c r="J85" i="1"/>
  <c r="V85" i="1"/>
  <c r="AH85" i="1"/>
  <c r="J86" i="1"/>
  <c r="V86" i="1"/>
  <c r="AH86" i="1"/>
  <c r="J87" i="1"/>
  <c r="V87" i="1"/>
  <c r="AH87" i="1"/>
  <c r="J88" i="1"/>
  <c r="V88" i="1"/>
  <c r="P54" i="1"/>
  <c r="G65" i="1"/>
  <c r="S65" i="1"/>
  <c r="AE65" i="1"/>
  <c r="M82" i="1"/>
  <c r="Y82" i="1"/>
  <c r="AK82" i="1"/>
  <c r="M83" i="1"/>
  <c r="Y83" i="1"/>
  <c r="AK83" i="1"/>
  <c r="M84" i="1"/>
  <c r="Y84" i="1"/>
  <c r="AK84" i="1"/>
  <c r="M85" i="1"/>
  <c r="Y85" i="1"/>
  <c r="AK85" i="1"/>
  <c r="M86" i="1"/>
  <c r="Y86" i="1"/>
  <c r="AK86" i="1"/>
  <c r="M87" i="1"/>
  <c r="Y87" i="1"/>
  <c r="AK87" i="1"/>
  <c r="M88" i="1"/>
  <c r="Y88" i="1"/>
  <c r="AK54" i="1"/>
  <c r="M65" i="1"/>
  <c r="Y65" i="1"/>
  <c r="AK65" i="1"/>
  <c r="M70" i="1"/>
  <c r="Y70" i="1"/>
  <c r="AK70" i="1"/>
  <c r="D82" i="1"/>
  <c r="P82" i="1"/>
  <c r="AB82" i="1"/>
  <c r="D83" i="1"/>
  <c r="P83" i="1"/>
  <c r="AB83" i="1"/>
  <c r="D84" i="1"/>
  <c r="P84" i="1"/>
  <c r="AB84" i="1"/>
  <c r="D85" i="1"/>
  <c r="P85" i="1"/>
  <c r="AB85" i="1"/>
  <c r="D86" i="1"/>
  <c r="P86" i="1"/>
  <c r="AB86" i="1"/>
  <c r="D87" i="1"/>
  <c r="P87" i="1"/>
  <c r="AB87" i="1"/>
  <c r="D88" i="1"/>
  <c r="P88" i="1"/>
  <c r="AB88" i="1"/>
  <c r="D70" i="1"/>
  <c r="P70" i="1"/>
  <c r="AB70" i="1"/>
  <c r="G82" i="1"/>
  <c r="S82" i="1"/>
  <c r="AE82" i="1"/>
  <c r="G83" i="1"/>
  <c r="S83" i="1"/>
  <c r="AE83" i="1"/>
  <c r="G84" i="1"/>
  <c r="S84" i="1"/>
  <c r="AE84" i="1"/>
  <c r="G85" i="1"/>
  <c r="S85" i="1"/>
  <c r="AE85" i="1"/>
  <c r="G86" i="1"/>
  <c r="S86" i="1"/>
  <c r="AE86" i="1"/>
  <c r="G87" i="1"/>
  <c r="S87" i="1"/>
  <c r="AE87" i="1"/>
  <c r="G88" i="1"/>
  <c r="S88" i="1"/>
  <c r="AE88" i="1"/>
  <c r="AH88" i="1"/>
  <c r="AK88" i="1"/>
  <c r="AH80" i="1" l="1"/>
  <c r="AH79" i="1"/>
  <c r="AH78" i="1"/>
  <c r="AH77" i="1"/>
  <c r="AH76" i="1"/>
  <c r="AH75" i="1"/>
  <c r="AH74" i="1"/>
  <c r="AH73" i="1"/>
  <c r="AH72" i="1"/>
  <c r="AH69" i="1"/>
  <c r="AH71" i="1" s="1"/>
  <c r="AH68" i="1"/>
  <c r="AH67" i="1"/>
  <c r="AH66" i="1"/>
  <c r="AH64" i="1"/>
  <c r="AH63" i="1"/>
  <c r="AH62" i="1"/>
  <c r="AH61" i="1"/>
  <c r="AH60" i="1"/>
  <c r="AH53" i="1"/>
  <c r="AH52" i="1"/>
  <c r="AH51" i="1"/>
  <c r="AH50" i="1"/>
  <c r="AH49" i="1"/>
  <c r="AH48" i="1"/>
  <c r="AH47" i="1"/>
  <c r="AH46" i="1"/>
  <c r="AH44" i="1"/>
  <c r="AH43" i="1"/>
  <c r="AH42" i="1"/>
  <c r="AH41" i="1"/>
  <c r="AH40" i="1"/>
  <c r="AH39" i="1"/>
  <c r="AH38" i="1"/>
  <c r="AH37" i="1"/>
  <c r="AH35" i="1"/>
  <c r="AH34" i="1"/>
  <c r="AH33" i="1"/>
  <c r="AH45" i="1"/>
  <c r="AH59" i="1"/>
  <c r="AH57" i="1"/>
  <c r="AH55" i="1"/>
  <c r="AH32" i="1"/>
  <c r="AH58" i="1"/>
  <c r="AH56" i="1"/>
  <c r="AH36" i="1"/>
  <c r="V80" i="1"/>
  <c r="V79" i="1"/>
  <c r="V78" i="1"/>
  <c r="V77" i="1"/>
  <c r="V76" i="1"/>
  <c r="V75" i="1"/>
  <c r="V74" i="1"/>
  <c r="V73" i="1"/>
  <c r="V72" i="1"/>
  <c r="V69" i="1"/>
  <c r="V71" i="1" s="1"/>
  <c r="V68" i="1"/>
  <c r="V67" i="1"/>
  <c r="V66" i="1"/>
  <c r="V64" i="1"/>
  <c r="V63" i="1"/>
  <c r="V62" i="1"/>
  <c r="V61" i="1"/>
  <c r="V60" i="1"/>
  <c r="V53" i="1"/>
  <c r="V52" i="1"/>
  <c r="V51" i="1"/>
  <c r="V50" i="1"/>
  <c r="V49" i="1"/>
  <c r="V48" i="1"/>
  <c r="V47" i="1"/>
  <c r="V46" i="1"/>
  <c r="V44" i="1"/>
  <c r="V43" i="1"/>
  <c r="V42" i="1"/>
  <c r="V41" i="1"/>
  <c r="V40" i="1"/>
  <c r="V39" i="1"/>
  <c r="V38" i="1"/>
  <c r="V37" i="1"/>
  <c r="V35" i="1"/>
  <c r="V34" i="1"/>
  <c r="V33" i="1"/>
  <c r="V58" i="1"/>
  <c r="V56" i="1"/>
  <c r="V32" i="1"/>
  <c r="V45" i="1"/>
  <c r="V59" i="1"/>
  <c r="V57" i="1"/>
  <c r="V55" i="1"/>
  <c r="V36" i="1"/>
  <c r="J80" i="1"/>
  <c r="J79" i="1"/>
  <c r="J78" i="1"/>
  <c r="J77" i="1"/>
  <c r="J76" i="1"/>
  <c r="J75" i="1"/>
  <c r="J74" i="1"/>
  <c r="J73" i="1"/>
  <c r="J72" i="1"/>
  <c r="J69" i="1"/>
  <c r="J71" i="1" s="1"/>
  <c r="J68" i="1"/>
  <c r="J67" i="1"/>
  <c r="J66" i="1"/>
  <c r="J64" i="1"/>
  <c r="J63" i="1"/>
  <c r="J62" i="1"/>
  <c r="J61" i="1"/>
  <c r="J53" i="1"/>
  <c r="J52" i="1"/>
  <c r="J51" i="1"/>
  <c r="J50" i="1"/>
  <c r="J49" i="1"/>
  <c r="J48" i="1"/>
  <c r="J47" i="1"/>
  <c r="J46" i="1"/>
  <c r="J44" i="1"/>
  <c r="J43" i="1"/>
  <c r="J42" i="1"/>
  <c r="J41" i="1"/>
  <c r="J40" i="1"/>
  <c r="J39" i="1"/>
  <c r="J38" i="1"/>
  <c r="J37" i="1"/>
  <c r="J35" i="1"/>
  <c r="J34" i="1"/>
  <c r="J33" i="1"/>
  <c r="J45" i="1"/>
  <c r="J59" i="1"/>
  <c r="J57" i="1"/>
  <c r="J55" i="1"/>
  <c r="J32" i="1"/>
  <c r="J60" i="1"/>
  <c r="J58" i="1"/>
  <c r="J56" i="1"/>
  <c r="J36" i="1"/>
  <c r="AF97" i="1"/>
  <c r="AF95" i="1"/>
  <c r="H97" i="1"/>
  <c r="H95" i="1"/>
  <c r="AE80" i="1"/>
  <c r="AE79" i="1"/>
  <c r="AE78" i="1"/>
  <c r="AE76" i="1"/>
  <c r="AE74" i="1"/>
  <c r="AE72" i="1"/>
  <c r="AE69" i="1"/>
  <c r="AE71" i="1" s="1"/>
  <c r="AE53" i="1"/>
  <c r="AE52" i="1"/>
  <c r="AE51" i="1"/>
  <c r="AE50" i="1"/>
  <c r="AE49" i="1"/>
  <c r="AE48" i="1"/>
  <c r="AE47" i="1"/>
  <c r="AE77" i="1"/>
  <c r="AE75" i="1"/>
  <c r="AE73" i="1"/>
  <c r="AE68" i="1"/>
  <c r="AE67" i="1"/>
  <c r="AE66" i="1"/>
  <c r="AE64" i="1"/>
  <c r="AE63" i="1"/>
  <c r="AE62" i="1"/>
  <c r="AE61" i="1"/>
  <c r="AE60" i="1"/>
  <c r="AE59" i="1"/>
  <c r="AE58" i="1"/>
  <c r="AE57" i="1"/>
  <c r="AE56" i="1"/>
  <c r="AE55" i="1"/>
  <c r="AE46" i="1"/>
  <c r="AE44" i="1"/>
  <c r="AE42" i="1"/>
  <c r="AE40" i="1"/>
  <c r="AE38" i="1"/>
  <c r="AE36" i="1"/>
  <c r="AE35" i="1"/>
  <c r="AE33" i="1"/>
  <c r="AE43" i="1"/>
  <c r="AE41" i="1"/>
  <c r="AE39" i="1"/>
  <c r="AE37" i="1"/>
  <c r="AE34" i="1"/>
  <c r="S80" i="1"/>
  <c r="S79" i="1"/>
  <c r="S77" i="1"/>
  <c r="S75" i="1"/>
  <c r="S73" i="1"/>
  <c r="S68" i="1"/>
  <c r="S53" i="1"/>
  <c r="S52" i="1"/>
  <c r="S51" i="1"/>
  <c r="S50" i="1"/>
  <c r="S49" i="1"/>
  <c r="S48" i="1"/>
  <c r="S47" i="1"/>
  <c r="S78" i="1"/>
  <c r="S76" i="1"/>
  <c r="S74" i="1"/>
  <c r="S72" i="1"/>
  <c r="S69" i="1"/>
  <c r="S71" i="1" s="1"/>
  <c r="S67" i="1"/>
  <c r="S66" i="1"/>
  <c r="S64" i="1"/>
  <c r="S63" i="1"/>
  <c r="S62" i="1"/>
  <c r="S61" i="1"/>
  <c r="S60" i="1"/>
  <c r="S59" i="1"/>
  <c r="S58" i="1"/>
  <c r="S57" i="1"/>
  <c r="S56" i="1"/>
  <c r="S55" i="1"/>
  <c r="S43" i="1"/>
  <c r="S41" i="1"/>
  <c r="S39" i="1"/>
  <c r="S37" i="1"/>
  <c r="S36" i="1"/>
  <c r="S34" i="1"/>
  <c r="S46" i="1"/>
  <c r="S44" i="1"/>
  <c r="S42" i="1"/>
  <c r="S40" i="1"/>
  <c r="S38" i="1"/>
  <c r="S35" i="1"/>
  <c r="S33" i="1"/>
  <c r="G80" i="1"/>
  <c r="G78" i="1"/>
  <c r="G76" i="1"/>
  <c r="G74" i="1"/>
  <c r="G72" i="1"/>
  <c r="G69" i="1"/>
  <c r="G71" i="1" s="1"/>
  <c r="G53" i="1"/>
  <c r="G52" i="1"/>
  <c r="G51" i="1"/>
  <c r="G50" i="1"/>
  <c r="G49" i="1"/>
  <c r="G48" i="1"/>
  <c r="G47" i="1"/>
  <c r="G79" i="1"/>
  <c r="G77" i="1"/>
  <c r="G75" i="1"/>
  <c r="G73" i="1"/>
  <c r="G68" i="1"/>
  <c r="G67" i="1"/>
  <c r="G66" i="1"/>
  <c r="G64" i="1"/>
  <c r="G63" i="1"/>
  <c r="G62" i="1"/>
  <c r="G61" i="1"/>
  <c r="G60" i="1"/>
  <c r="G59" i="1"/>
  <c r="G58" i="1"/>
  <c r="G57" i="1"/>
  <c r="G56" i="1"/>
  <c r="G55" i="1"/>
  <c r="G46" i="1"/>
  <c r="G44" i="1"/>
  <c r="G42" i="1"/>
  <c r="G40" i="1"/>
  <c r="G38" i="1"/>
  <c r="G36" i="1"/>
  <c r="G35" i="1"/>
  <c r="G33" i="1"/>
  <c r="G43" i="1"/>
  <c r="G41" i="1"/>
  <c r="G39" i="1"/>
  <c r="G37" i="1"/>
  <c r="G34" i="1"/>
  <c r="Q97" i="1"/>
  <c r="Q95" i="1"/>
  <c r="S22" i="1"/>
  <c r="W97" i="1"/>
  <c r="W95" i="1"/>
  <c r="AH89" i="1"/>
  <c r="AH31" i="1"/>
  <c r="AH30" i="1"/>
  <c r="AH22" i="1"/>
  <c r="AH16" i="1"/>
  <c r="AH10" i="1"/>
  <c r="AH29" i="1"/>
  <c r="AH27" i="1"/>
  <c r="AH26" i="1"/>
  <c r="AH25" i="1"/>
  <c r="AH24" i="1"/>
  <c r="AH23" i="1"/>
  <c r="AH21" i="1"/>
  <c r="AH20" i="1"/>
  <c r="AH19" i="1"/>
  <c r="AH18" i="1"/>
  <c r="AH17" i="1"/>
  <c r="AH15" i="1"/>
  <c r="AH14" i="1"/>
  <c r="AH13" i="1"/>
  <c r="AH12" i="1"/>
  <c r="AH11" i="1"/>
  <c r="AH9" i="1"/>
  <c r="AH8" i="1"/>
  <c r="AH7" i="1"/>
  <c r="AH6" i="1"/>
  <c r="AH5" i="1"/>
  <c r="AH4" i="1"/>
  <c r="V89" i="1"/>
  <c r="V31" i="1"/>
  <c r="V30" i="1"/>
  <c r="V22" i="1"/>
  <c r="V16" i="1"/>
  <c r="V10" i="1"/>
  <c r="V29" i="1"/>
  <c r="V27" i="1"/>
  <c r="V26" i="1"/>
  <c r="V25" i="1"/>
  <c r="V24" i="1"/>
  <c r="V23" i="1"/>
  <c r="V21" i="1"/>
  <c r="V20" i="1"/>
  <c r="V19" i="1"/>
  <c r="V18" i="1"/>
  <c r="V17" i="1"/>
  <c r="V15" i="1"/>
  <c r="V14" i="1"/>
  <c r="V13" i="1"/>
  <c r="V12" i="1"/>
  <c r="V11" i="1"/>
  <c r="V9" i="1"/>
  <c r="V8" i="1"/>
  <c r="V7" i="1"/>
  <c r="V6" i="1"/>
  <c r="V5" i="1"/>
  <c r="V4" i="1"/>
  <c r="J89" i="1"/>
  <c r="J31" i="1"/>
  <c r="J30" i="1"/>
  <c r="J22" i="1"/>
  <c r="J16" i="1"/>
  <c r="J29" i="1"/>
  <c r="J27" i="1"/>
  <c r="J26" i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9" i="1"/>
  <c r="J8" i="1"/>
  <c r="J7" i="1"/>
  <c r="J6" i="1"/>
  <c r="J10" i="1"/>
  <c r="J5" i="1"/>
  <c r="J4" i="1"/>
  <c r="AL97" i="1"/>
  <c r="AL95" i="1"/>
  <c r="N97" i="1"/>
  <c r="N95" i="1"/>
  <c r="AE89" i="1"/>
  <c r="AE30" i="1"/>
  <c r="AE29" i="1"/>
  <c r="AE31" i="1"/>
  <c r="AE27" i="1"/>
  <c r="AE25" i="1"/>
  <c r="AE21" i="1"/>
  <c r="AE17" i="1"/>
  <c r="AE15" i="1"/>
  <c r="AE13" i="1"/>
  <c r="AE11" i="1"/>
  <c r="AE6" i="1"/>
  <c r="AE24" i="1"/>
  <c r="AE20" i="1"/>
  <c r="AE18" i="1"/>
  <c r="AE12" i="1"/>
  <c r="AE7" i="1"/>
  <c r="AE4" i="1"/>
  <c r="AE26" i="1"/>
  <c r="AE14" i="1"/>
  <c r="AE9" i="1"/>
  <c r="AE5" i="1"/>
  <c r="AE23" i="1"/>
  <c r="AE19" i="1"/>
  <c r="AE8" i="1"/>
  <c r="S89" i="1"/>
  <c r="S31" i="1"/>
  <c r="S29" i="1"/>
  <c r="S30" i="1"/>
  <c r="S26" i="1"/>
  <c r="S24" i="1"/>
  <c r="S18" i="1"/>
  <c r="S14" i="1"/>
  <c r="S12" i="1"/>
  <c r="S9" i="1"/>
  <c r="S23" i="1"/>
  <c r="S21" i="1"/>
  <c r="S11" i="1"/>
  <c r="S8" i="1"/>
  <c r="S6" i="1"/>
  <c r="S4" i="1"/>
  <c r="S27" i="1"/>
  <c r="S25" i="1"/>
  <c r="S19" i="1"/>
  <c r="S17" i="1"/>
  <c r="S15" i="1"/>
  <c r="S13" i="1"/>
  <c r="S5" i="1"/>
  <c r="S20" i="1"/>
  <c r="S7" i="1"/>
  <c r="G89" i="1"/>
  <c r="G30" i="1"/>
  <c r="G29" i="1"/>
  <c r="G31" i="1"/>
  <c r="G27" i="1"/>
  <c r="G25" i="1"/>
  <c r="G23" i="1"/>
  <c r="G21" i="1"/>
  <c r="G15" i="1"/>
  <c r="G11" i="1"/>
  <c r="G8" i="1"/>
  <c r="G9" i="1"/>
  <c r="G4" i="1"/>
  <c r="G26" i="1"/>
  <c r="G24" i="1"/>
  <c r="G20" i="1"/>
  <c r="G18" i="1"/>
  <c r="G14" i="1"/>
  <c r="G12" i="1"/>
  <c r="G10" i="1"/>
  <c r="G7" i="1"/>
  <c r="G5" i="1"/>
  <c r="G19" i="1"/>
  <c r="G17" i="1"/>
  <c r="G13" i="1"/>
  <c r="G6" i="1"/>
  <c r="AE16" i="1"/>
  <c r="AE22" i="1"/>
  <c r="AB89" i="1"/>
  <c r="AB31" i="1"/>
  <c r="AB30" i="1"/>
  <c r="AB22" i="1"/>
  <c r="AB16" i="1"/>
  <c r="AB10" i="1"/>
  <c r="AB29" i="1"/>
  <c r="AB27" i="1"/>
  <c r="AB26" i="1"/>
  <c r="AB25" i="1"/>
  <c r="AB24" i="1"/>
  <c r="AB23" i="1"/>
  <c r="AB21" i="1"/>
  <c r="AB20" i="1"/>
  <c r="AB19" i="1"/>
  <c r="AB18" i="1"/>
  <c r="AB17" i="1"/>
  <c r="AB15" i="1"/>
  <c r="AB14" i="1"/>
  <c r="AB13" i="1"/>
  <c r="AB12" i="1"/>
  <c r="AB11" i="1"/>
  <c r="AB9" i="1"/>
  <c r="AB8" i="1"/>
  <c r="AB7" i="1"/>
  <c r="AB6" i="1"/>
  <c r="AB4" i="1"/>
  <c r="AB5" i="1"/>
  <c r="P89" i="1"/>
  <c r="P31" i="1"/>
  <c r="P30" i="1"/>
  <c r="P22" i="1"/>
  <c r="P16" i="1"/>
  <c r="P10" i="1"/>
  <c r="P29" i="1"/>
  <c r="P27" i="1"/>
  <c r="P26" i="1"/>
  <c r="P25" i="1"/>
  <c r="P24" i="1"/>
  <c r="P23" i="1"/>
  <c r="P21" i="1"/>
  <c r="P20" i="1"/>
  <c r="P19" i="1"/>
  <c r="P18" i="1"/>
  <c r="P17" i="1"/>
  <c r="P15" i="1"/>
  <c r="P14" i="1"/>
  <c r="P13" i="1"/>
  <c r="P12" i="1"/>
  <c r="P11" i="1"/>
  <c r="P9" i="1"/>
  <c r="P8" i="1"/>
  <c r="P7" i="1"/>
  <c r="P6" i="1"/>
  <c r="P4" i="1"/>
  <c r="P5" i="1"/>
  <c r="D89" i="1"/>
  <c r="D31" i="1"/>
  <c r="D22" i="1"/>
  <c r="D16" i="1"/>
  <c r="D30" i="1"/>
  <c r="D29" i="1"/>
  <c r="D27" i="1"/>
  <c r="D26" i="1"/>
  <c r="D25" i="1"/>
  <c r="D24" i="1"/>
  <c r="D23" i="1"/>
  <c r="D21" i="1"/>
  <c r="D20" i="1"/>
  <c r="D19" i="1"/>
  <c r="D18" i="1"/>
  <c r="D17" i="1"/>
  <c r="D15" i="1"/>
  <c r="D14" i="1"/>
  <c r="D13" i="1"/>
  <c r="D12" i="1"/>
  <c r="D11" i="1"/>
  <c r="D9" i="1"/>
  <c r="D8" i="1"/>
  <c r="D7" i="1"/>
  <c r="D6" i="1"/>
  <c r="D4" i="1"/>
  <c r="D5" i="1"/>
  <c r="D10" i="1"/>
  <c r="T97" i="1"/>
  <c r="T95" i="1"/>
  <c r="AK89" i="1"/>
  <c r="AK31" i="1"/>
  <c r="AK29" i="1"/>
  <c r="AK30" i="1"/>
  <c r="AK27" i="1"/>
  <c r="AK25" i="1"/>
  <c r="AK23" i="1"/>
  <c r="AK21" i="1"/>
  <c r="AK19" i="1"/>
  <c r="AK17" i="1"/>
  <c r="AK15" i="1"/>
  <c r="AK13" i="1"/>
  <c r="AK11" i="1"/>
  <c r="AK8" i="1"/>
  <c r="AK6" i="1"/>
  <c r="AK16" i="1"/>
  <c r="AK10" i="1"/>
  <c r="AK22" i="1"/>
  <c r="AK4" i="1"/>
  <c r="AK26" i="1"/>
  <c r="AK24" i="1"/>
  <c r="AK20" i="1"/>
  <c r="AK18" i="1"/>
  <c r="AK14" i="1"/>
  <c r="AK12" i="1"/>
  <c r="AK9" i="1"/>
  <c r="AK7" i="1"/>
  <c r="AK5" i="1"/>
  <c r="Y89" i="1"/>
  <c r="Y30" i="1"/>
  <c r="Y29" i="1"/>
  <c r="Y31" i="1"/>
  <c r="Y10" i="1"/>
  <c r="Y26" i="1"/>
  <c r="Y24" i="1"/>
  <c r="Y20" i="1"/>
  <c r="Y18" i="1"/>
  <c r="Y14" i="1"/>
  <c r="Y12" i="1"/>
  <c r="Y9" i="1"/>
  <c r="Y7" i="1"/>
  <c r="Y4" i="1"/>
  <c r="Y27" i="1"/>
  <c r="Y25" i="1"/>
  <c r="Y23" i="1"/>
  <c r="Y21" i="1"/>
  <c r="Y19" i="1"/>
  <c r="Y17" i="1"/>
  <c r="Y15" i="1"/>
  <c r="Y13" i="1"/>
  <c r="Y11" i="1"/>
  <c r="Y8" i="1"/>
  <c r="Y6" i="1"/>
  <c r="Y5" i="1"/>
  <c r="Y22" i="1"/>
  <c r="Y16" i="1"/>
  <c r="M89" i="1"/>
  <c r="M31" i="1"/>
  <c r="M29" i="1"/>
  <c r="M30" i="1"/>
  <c r="M27" i="1"/>
  <c r="M25" i="1"/>
  <c r="M23" i="1"/>
  <c r="M21" i="1"/>
  <c r="M19" i="1"/>
  <c r="M17" i="1"/>
  <c r="M15" i="1"/>
  <c r="M13" i="1"/>
  <c r="M11" i="1"/>
  <c r="M8" i="1"/>
  <c r="M6" i="1"/>
  <c r="M16" i="1"/>
  <c r="M10" i="1"/>
  <c r="M22" i="1"/>
  <c r="M4" i="1"/>
  <c r="M26" i="1"/>
  <c r="M24" i="1"/>
  <c r="M20" i="1"/>
  <c r="M18" i="1"/>
  <c r="M14" i="1"/>
  <c r="M12" i="1"/>
  <c r="M9" i="1"/>
  <c r="M7" i="1"/>
  <c r="M5" i="1"/>
  <c r="AC97" i="1"/>
  <c r="AC95" i="1"/>
  <c r="E97" i="1"/>
  <c r="E95" i="1"/>
  <c r="S16" i="1"/>
  <c r="G22" i="1"/>
  <c r="AI97" i="1"/>
  <c r="AI95" i="1"/>
  <c r="K97" i="1"/>
  <c r="D100" i="1" s="1"/>
  <c r="K95" i="1"/>
  <c r="AB80" i="1"/>
  <c r="AB79" i="1"/>
  <c r="AB78" i="1"/>
  <c r="AB77" i="1"/>
  <c r="AB76" i="1"/>
  <c r="AB75" i="1"/>
  <c r="AB74" i="1"/>
  <c r="AB73" i="1"/>
  <c r="AB72" i="1"/>
  <c r="AB69" i="1"/>
  <c r="AB71" i="1" s="1"/>
  <c r="AB68" i="1"/>
  <c r="AB67" i="1"/>
  <c r="AB66" i="1"/>
  <c r="AB64" i="1"/>
  <c r="AB63" i="1"/>
  <c r="AB62" i="1"/>
  <c r="AB61" i="1"/>
  <c r="AB60" i="1"/>
  <c r="AB53" i="1"/>
  <c r="AB52" i="1"/>
  <c r="AB51" i="1"/>
  <c r="AB50" i="1"/>
  <c r="AB49" i="1"/>
  <c r="AB48" i="1"/>
  <c r="AB47" i="1"/>
  <c r="AB46" i="1"/>
  <c r="AB44" i="1"/>
  <c r="AB43" i="1"/>
  <c r="AB42" i="1"/>
  <c r="AB41" i="1"/>
  <c r="AB40" i="1"/>
  <c r="AB39" i="1"/>
  <c r="AB38" i="1"/>
  <c r="AB37" i="1"/>
  <c r="AB35" i="1"/>
  <c r="AB34" i="1"/>
  <c r="AB33" i="1"/>
  <c r="AB59" i="1"/>
  <c r="AB57" i="1"/>
  <c r="AB55" i="1"/>
  <c r="AB32" i="1"/>
  <c r="AB58" i="1"/>
  <c r="AB56" i="1"/>
  <c r="AB45" i="1"/>
  <c r="AB36" i="1"/>
  <c r="P80" i="1"/>
  <c r="P79" i="1"/>
  <c r="P78" i="1"/>
  <c r="P77" i="1"/>
  <c r="P76" i="1"/>
  <c r="P75" i="1"/>
  <c r="P74" i="1"/>
  <c r="P73" i="1"/>
  <c r="P72" i="1"/>
  <c r="P69" i="1"/>
  <c r="P71" i="1" s="1"/>
  <c r="P68" i="1"/>
  <c r="P67" i="1"/>
  <c r="P66" i="1"/>
  <c r="P64" i="1"/>
  <c r="P63" i="1"/>
  <c r="P62" i="1"/>
  <c r="P61" i="1"/>
  <c r="P53" i="1"/>
  <c r="P52" i="1"/>
  <c r="P51" i="1"/>
  <c r="P50" i="1"/>
  <c r="P49" i="1"/>
  <c r="P48" i="1"/>
  <c r="P47" i="1"/>
  <c r="P46" i="1"/>
  <c r="P44" i="1"/>
  <c r="P43" i="1"/>
  <c r="P42" i="1"/>
  <c r="P41" i="1"/>
  <c r="P40" i="1"/>
  <c r="P39" i="1"/>
  <c r="P38" i="1"/>
  <c r="P37" i="1"/>
  <c r="P35" i="1"/>
  <c r="P34" i="1"/>
  <c r="P33" i="1"/>
  <c r="P60" i="1"/>
  <c r="P58" i="1"/>
  <c r="P56" i="1"/>
  <c r="P45" i="1"/>
  <c r="P32" i="1"/>
  <c r="P59" i="1"/>
  <c r="P57" i="1"/>
  <c r="P55" i="1"/>
  <c r="P36" i="1"/>
  <c r="D80" i="1"/>
  <c r="D79" i="1"/>
  <c r="D78" i="1"/>
  <c r="D77" i="1"/>
  <c r="D76" i="1"/>
  <c r="D75" i="1"/>
  <c r="D74" i="1"/>
  <c r="D73" i="1"/>
  <c r="D72" i="1"/>
  <c r="D69" i="1"/>
  <c r="D71" i="1" s="1"/>
  <c r="D68" i="1"/>
  <c r="D67" i="1"/>
  <c r="D66" i="1"/>
  <c r="D64" i="1"/>
  <c r="D63" i="1"/>
  <c r="D62" i="1"/>
  <c r="D61" i="1"/>
  <c r="D53" i="1"/>
  <c r="D52" i="1"/>
  <c r="D51" i="1"/>
  <c r="D50" i="1"/>
  <c r="D49" i="1"/>
  <c r="D48" i="1"/>
  <c r="D47" i="1"/>
  <c r="D46" i="1"/>
  <c r="D44" i="1"/>
  <c r="D43" i="1"/>
  <c r="D42" i="1"/>
  <c r="D41" i="1"/>
  <c r="D40" i="1"/>
  <c r="D39" i="1"/>
  <c r="D38" i="1"/>
  <c r="D37" i="1"/>
  <c r="D35" i="1"/>
  <c r="D34" i="1"/>
  <c r="D33" i="1"/>
  <c r="D59" i="1"/>
  <c r="D57" i="1"/>
  <c r="D55" i="1"/>
  <c r="D32" i="1"/>
  <c r="D60" i="1"/>
  <c r="D58" i="1"/>
  <c r="D56" i="1"/>
  <c r="D45" i="1"/>
  <c r="D36" i="1"/>
  <c r="Z97" i="1"/>
  <c r="Z95" i="1"/>
  <c r="AB28" i="1"/>
  <c r="AK80" i="1"/>
  <c r="AK79" i="1"/>
  <c r="AK53" i="1"/>
  <c r="AK52" i="1"/>
  <c r="AK51" i="1"/>
  <c r="AK50" i="1"/>
  <c r="AK49" i="1"/>
  <c r="AK48" i="1"/>
  <c r="AK47" i="1"/>
  <c r="AK46" i="1"/>
  <c r="AK78" i="1"/>
  <c r="AK76" i="1"/>
  <c r="AK74" i="1"/>
  <c r="AK72" i="1"/>
  <c r="AK69" i="1"/>
  <c r="AK71" i="1" s="1"/>
  <c r="AK77" i="1"/>
  <c r="AK75" i="1"/>
  <c r="AK73" i="1"/>
  <c r="AK68" i="1"/>
  <c r="AK67" i="1"/>
  <c r="AK66" i="1"/>
  <c r="AK64" i="1"/>
  <c r="AK63" i="1"/>
  <c r="AK62" i="1"/>
  <c r="AK61" i="1"/>
  <c r="AK60" i="1"/>
  <c r="AK59" i="1"/>
  <c r="AK58" i="1"/>
  <c r="AK57" i="1"/>
  <c r="AK56" i="1"/>
  <c r="AK55" i="1"/>
  <c r="AK43" i="1"/>
  <c r="AK41" i="1"/>
  <c r="AK39" i="1"/>
  <c r="AK37" i="1"/>
  <c r="AK34" i="1"/>
  <c r="AK36" i="1"/>
  <c r="AK44" i="1"/>
  <c r="AK42" i="1"/>
  <c r="AK40" i="1"/>
  <c r="AK38" i="1"/>
  <c r="AK35" i="1"/>
  <c r="AK33" i="1"/>
  <c r="Y80" i="1"/>
  <c r="Y53" i="1"/>
  <c r="Y52" i="1"/>
  <c r="Y51" i="1"/>
  <c r="Y50" i="1"/>
  <c r="Y49" i="1"/>
  <c r="Y48" i="1"/>
  <c r="Y47" i="1"/>
  <c r="Y79" i="1"/>
  <c r="Y77" i="1"/>
  <c r="Y75" i="1"/>
  <c r="Y73" i="1"/>
  <c r="Y68" i="1"/>
  <c r="Y78" i="1"/>
  <c r="Y76" i="1"/>
  <c r="Y74" i="1"/>
  <c r="Y72" i="1"/>
  <c r="Y69" i="1"/>
  <c r="Y71" i="1" s="1"/>
  <c r="Y67" i="1"/>
  <c r="Y66" i="1"/>
  <c r="Y64" i="1"/>
  <c r="Y63" i="1"/>
  <c r="Y62" i="1"/>
  <c r="Y61" i="1"/>
  <c r="Y60" i="1"/>
  <c r="Y59" i="1"/>
  <c r="Y58" i="1"/>
  <c r="Y57" i="1"/>
  <c r="Y56" i="1"/>
  <c r="Y55" i="1"/>
  <c r="Y46" i="1"/>
  <c r="Y44" i="1"/>
  <c r="Y42" i="1"/>
  <c r="Y40" i="1"/>
  <c r="Y38" i="1"/>
  <c r="Y35" i="1"/>
  <c r="Y33" i="1"/>
  <c r="Y36" i="1"/>
  <c r="Y43" i="1"/>
  <c r="Y41" i="1"/>
  <c r="Y39" i="1"/>
  <c r="Y37" i="1"/>
  <c r="Y34" i="1"/>
  <c r="M80" i="1"/>
  <c r="M53" i="1"/>
  <c r="M52" i="1"/>
  <c r="M51" i="1"/>
  <c r="M50" i="1"/>
  <c r="M49" i="1"/>
  <c r="M48" i="1"/>
  <c r="M47" i="1"/>
  <c r="M78" i="1"/>
  <c r="M76" i="1"/>
  <c r="M74" i="1"/>
  <c r="M72" i="1"/>
  <c r="M69" i="1"/>
  <c r="M71" i="1" s="1"/>
  <c r="M79" i="1"/>
  <c r="M77" i="1"/>
  <c r="M75" i="1"/>
  <c r="M73" i="1"/>
  <c r="M68" i="1"/>
  <c r="M67" i="1"/>
  <c r="M66" i="1"/>
  <c r="M64" i="1"/>
  <c r="M63" i="1"/>
  <c r="M62" i="1"/>
  <c r="M61" i="1"/>
  <c r="M60" i="1"/>
  <c r="M59" i="1"/>
  <c r="M58" i="1"/>
  <c r="M57" i="1"/>
  <c r="M56" i="1"/>
  <c r="M55" i="1"/>
  <c r="M43" i="1"/>
  <c r="M41" i="1"/>
  <c r="M39" i="1"/>
  <c r="M37" i="1"/>
  <c r="M34" i="1"/>
  <c r="M54" i="1"/>
  <c r="M36" i="1"/>
  <c r="M46" i="1"/>
  <c r="M44" i="1"/>
  <c r="M42" i="1"/>
  <c r="M40" i="1"/>
  <c r="M38" i="1"/>
  <c r="M35" i="1"/>
  <c r="M33" i="1"/>
  <c r="G16" i="1"/>
  <c r="AE10" i="1"/>
</calcChain>
</file>

<file path=xl/sharedStrings.xml><?xml version="1.0" encoding="utf-8"?>
<sst xmlns="http://schemas.openxmlformats.org/spreadsheetml/2006/main" count="243" uniqueCount="111">
  <si>
    <t xml:space="preserve">MEDICARE REPORT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</si>
  <si>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</si>
  <si>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</si>
  <si>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</si>
  <si>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</si>
  <si>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</si>
  <si>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</si>
  <si>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</si>
  <si>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</si>
  <si>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</si>
  <si>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</si>
  <si>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</si>
  <si>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</si>
  <si>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RUG</t>
  </si>
  <si>
    <t>RATE</t>
  </si>
  <si>
    <t>Days</t>
  </si>
  <si>
    <t>%</t>
  </si>
  <si>
    <t>$</t>
  </si>
  <si>
    <t>RU</t>
  </si>
  <si>
    <t>RUX</t>
  </si>
  <si>
    <t>RUL</t>
  </si>
  <si>
    <t>RUC</t>
  </si>
  <si>
    <t>RUB</t>
  </si>
  <si>
    <t>RUA</t>
  </si>
  <si>
    <t>RV</t>
  </si>
  <si>
    <t>RVX</t>
  </si>
  <si>
    <t>RVL</t>
  </si>
  <si>
    <t>RVC</t>
  </si>
  <si>
    <t>RVB</t>
  </si>
  <si>
    <t>RVA</t>
  </si>
  <si>
    <t>RH</t>
  </si>
  <si>
    <t>RHX</t>
  </si>
  <si>
    <t>RHL</t>
  </si>
  <si>
    <t>RHC</t>
  </si>
  <si>
    <t>RHB</t>
  </si>
  <si>
    <t>RHA</t>
  </si>
  <si>
    <t>RM</t>
  </si>
  <si>
    <t>RMX</t>
  </si>
  <si>
    <t>RML</t>
  </si>
  <si>
    <t>RMC</t>
  </si>
  <si>
    <t>RMB</t>
  </si>
  <si>
    <t>RMA</t>
  </si>
  <si>
    <t>RL</t>
  </si>
  <si>
    <t>RLX</t>
  </si>
  <si>
    <t>RLB</t>
  </si>
  <si>
    <t>RLA</t>
  </si>
  <si>
    <t>SE</t>
  </si>
  <si>
    <t>ES3</t>
  </si>
  <si>
    <t>ES2</t>
  </si>
  <si>
    <t>ES1</t>
  </si>
  <si>
    <t>H</t>
  </si>
  <si>
    <t>HE2</t>
  </si>
  <si>
    <t>HE1</t>
  </si>
  <si>
    <t>HD2</t>
  </si>
  <si>
    <t>HD1</t>
  </si>
  <si>
    <t>HC2</t>
  </si>
  <si>
    <t>HC1</t>
  </si>
  <si>
    <t>HB2</t>
  </si>
  <si>
    <t>HB1</t>
  </si>
  <si>
    <t>L</t>
  </si>
  <si>
    <t>LE2</t>
  </si>
  <si>
    <t>LE1</t>
  </si>
  <si>
    <t>LD2</t>
  </si>
  <si>
    <t>LD1</t>
  </si>
  <si>
    <t>LC2</t>
  </si>
  <si>
    <t>LC1</t>
  </si>
  <si>
    <t>LB2</t>
  </si>
  <si>
    <t>LB1</t>
  </si>
  <si>
    <t>C</t>
  </si>
  <si>
    <t>CE2</t>
  </si>
  <si>
    <t>CE1</t>
  </si>
  <si>
    <t>CD2</t>
  </si>
  <si>
    <t>CD1</t>
  </si>
  <si>
    <t>CC2</t>
  </si>
  <si>
    <t>CC1</t>
  </si>
  <si>
    <t>CB2</t>
  </si>
  <si>
    <t>CB1</t>
  </si>
  <si>
    <t>CA2</t>
  </si>
  <si>
    <t>CA1</t>
  </si>
  <si>
    <t>B</t>
  </si>
  <si>
    <t>BB2</t>
  </si>
  <si>
    <t>BB1</t>
  </si>
  <si>
    <t>BA2</t>
  </si>
  <si>
    <t>BA1</t>
  </si>
  <si>
    <t>P</t>
  </si>
  <si>
    <t>PE2</t>
  </si>
  <si>
    <t>PE1</t>
  </si>
  <si>
    <t>PD2</t>
  </si>
  <si>
    <t>PD1</t>
  </si>
  <si>
    <t>PC2</t>
  </si>
  <si>
    <t>PC1</t>
  </si>
  <si>
    <t>PB2</t>
  </si>
  <si>
    <t>PB1</t>
  </si>
  <si>
    <t>PA2</t>
  </si>
  <si>
    <t>PA1</t>
  </si>
  <si>
    <t>X</t>
  </si>
  <si>
    <t>E</t>
  </si>
  <si>
    <t>D</t>
  </si>
  <si>
    <t>A</t>
  </si>
  <si>
    <t>REHAB RUGS</t>
  </si>
  <si>
    <t>NURSING RUGS</t>
  </si>
  <si>
    <t>TOTAL REVENUE</t>
  </si>
  <si>
    <t>TOTAL $$</t>
  </si>
  <si>
    <t>TOTAL MR DAYS</t>
  </si>
  <si>
    <t>HIV ADD-ON</t>
  </si>
  <si>
    <t>ADJUSTED TOTAL REVENUE</t>
  </si>
  <si>
    <t>AVERAGE PPD</t>
  </si>
  <si>
    <t>AVERAGE REHAB PPD</t>
  </si>
  <si>
    <t>AVERAGE NURSING PPD</t>
  </si>
  <si>
    <t xml:space="preserve">3 MONTH AVERAGE PPD </t>
  </si>
  <si>
    <t>RH/RM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</si>
</sst>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[Red]&quot;$&quot;#,##0.00"/>
    <numFmt numFmtId="165" formatCode="&quot;$&quot;#,##0.00"/>
    <numFmt numFmtId="166" formatCode="0.00;[Red]0.00"/>
  </numFmts>
  <fonts count="4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0" fontId="2" fillId="3" borderId="6" xfId="0" applyFont="1" applyFill="1" applyBorder="1"/>
    <xf numFmtId="164" fontId="2" fillId="3" borderId="12" xfId="0" applyNumberFormat="1" applyFont="1" applyFill="1" applyBorder="1"/>
    <xf numFmtId="0" fontId="2" fillId="2" borderId="8" xfId="0" applyFont="1" applyFill="1" applyBorder="1"/>
    <xf numFmtId="10" fontId="2" fillId="2" borderId="9" xfId="0" applyNumberFormat="1" applyFont="1" applyFill="1" applyBorder="1"/>
    <xf numFmtId="164" fontId="2" fillId="2" borderId="10" xfId="0" applyNumberFormat="1" applyFont="1" applyFill="1" applyBorder="1"/>
    <xf numFmtId="0" fontId="2" fillId="4" borderId="11" xfId="0" applyFont="1" applyFill="1" applyBorder="1"/>
    <xf numFmtId="10" fontId="2" fillId="4" borderId="9" xfId="0" applyNumberFormat="1" applyFont="1" applyFill="1" applyBorder="1"/>
    <xf numFmtId="164" fontId="2" fillId="4" borderId="10" xfId="0" applyNumberFormat="1" applyFont="1" applyFill="1" applyBorder="1"/>
    <xf numFmtId="0" fontId="2" fillId="0" borderId="0" xfId="0" applyFont="1"/>
    <xf numFmtId="0" fontId="2" fillId="3" borderId="13" xfId="0" applyFont="1" applyFill="1" applyBorder="1"/>
    <xf numFmtId="164" fontId="2" fillId="3" borderId="14" xfId="0" applyNumberFormat="1" applyFont="1" applyFill="1" applyBorder="1"/>
    <xf numFmtId="0" fontId="0" fillId="2" borderId="15" xfId="0" applyFont="1" applyFill="1" applyBorder="1"/>
    <xf numFmtId="10" fontId="0" fillId="2" borderId="16" xfId="0" applyNumberFormat="1" applyFont="1" applyFill="1" applyBorder="1"/>
    <xf numFmtId="164" fontId="0" fillId="2" borderId="17" xfId="0" applyNumberFormat="1" applyFont="1" applyFill="1" applyBorder="1"/>
    <xf numFmtId="0" fontId="0" fillId="4" borderId="18" xfId="0" applyFont="1" applyFill="1" applyBorder="1"/>
    <xf numFmtId="10" fontId="0" fillId="4" borderId="16" xfId="0" applyNumberFormat="1" applyFont="1" applyFill="1" applyBorder="1"/>
    <xf numFmtId="164" fontId="0" fillId="4" borderId="17" xfId="0" applyNumberFormat="1" applyFont="1" applyFill="1" applyBorder="1"/>
    <xf numFmtId="0" fontId="2" fillId="3" borderId="19" xfId="0" applyFont="1" applyFill="1" applyBorder="1"/>
    <xf numFmtId="164" fontId="2" fillId="3" borderId="20" xfId="0" applyNumberFormat="1" applyFont="1" applyFill="1" applyBorder="1"/>
    <xf numFmtId="0" fontId="0" fillId="2" borderId="21" xfId="0" applyFont="1" applyFill="1" applyBorder="1"/>
    <xf numFmtId="10" fontId="0" fillId="2" borderId="22" xfId="0" applyNumberFormat="1" applyFont="1" applyFill="1" applyBorder="1"/>
    <xf numFmtId="0" fontId="0" fillId="4" borderId="23" xfId="0" applyFont="1" applyFill="1" applyBorder="1"/>
    <xf numFmtId="10" fontId="0" fillId="4" borderId="22" xfId="0" applyNumberFormat="1" applyFont="1" applyFill="1" applyBorder="1"/>
    <xf numFmtId="0" fontId="2" fillId="3" borderId="24" xfId="0" applyFont="1" applyFill="1" applyBorder="1"/>
    <xf numFmtId="164" fontId="2" fillId="3" borderId="25" xfId="0" applyNumberFormat="1" applyFont="1" applyFill="1" applyBorder="1"/>
    <xf numFmtId="0" fontId="0" fillId="2" borderId="26" xfId="0" applyFont="1" applyFill="1" applyBorder="1"/>
    <xf numFmtId="0" fontId="0" fillId="4" borderId="27" xfId="0" applyFont="1" applyFill="1" applyBorder="1"/>
    <xf numFmtId="10" fontId="0" fillId="2" borderId="28" xfId="0" applyNumberFormat="1" applyFont="1" applyFill="1" applyBorder="1"/>
    <xf numFmtId="10" fontId="0" fillId="4" borderId="28" xfId="0" applyNumberFormat="1" applyFont="1" applyFill="1" applyBorder="1"/>
    <xf numFmtId="0" fontId="2" fillId="3" borderId="29" xfId="0" applyFont="1" applyFill="1" applyBorder="1"/>
    <xf numFmtId="164" fontId="2" fillId="3" borderId="30" xfId="0" applyNumberFormat="1" applyFont="1" applyFill="1" applyBorder="1"/>
    <xf numFmtId="0" fontId="0" fillId="2" borderId="31" xfId="0" applyFont="1" applyFill="1" applyBorder="1"/>
    <xf numFmtId="10" fontId="0" fillId="2" borderId="32" xfId="0" applyNumberFormat="1" applyFont="1" applyFill="1" applyBorder="1"/>
    <xf numFmtId="0" fontId="0" fillId="4" borderId="33" xfId="0" applyFont="1" applyFill="1" applyBorder="1"/>
    <xf numFmtId="10" fontId="0" fillId="4" borderId="32" xfId="0" applyNumberFormat="1" applyFont="1" applyFill="1" applyBorder="1"/>
    <xf numFmtId="0" fontId="2" fillId="3" borderId="34" xfId="0" applyFont="1" applyFill="1" applyBorder="1"/>
    <xf numFmtId="164" fontId="2" fillId="3" borderId="35" xfId="0" applyNumberFormat="1" applyFont="1" applyFill="1" applyBorder="1"/>
    <xf numFmtId="0" fontId="0" fillId="2" borderId="36" xfId="0" applyFont="1" applyFill="1" applyBorder="1"/>
    <xf numFmtId="10" fontId="0" fillId="2" borderId="37" xfId="0" applyNumberFormat="1" applyFont="1" applyFill="1" applyBorder="1"/>
    <xf numFmtId="164" fontId="0" fillId="2" borderId="38" xfId="0" applyNumberFormat="1" applyFont="1" applyFill="1" applyBorder="1"/>
    <xf numFmtId="0" fontId="0" fillId="4" borderId="39" xfId="0" applyFont="1" applyFill="1" applyBorder="1"/>
    <xf numFmtId="10" fontId="0" fillId="4" borderId="37" xfId="0" applyNumberFormat="1" applyFont="1" applyFill="1" applyBorder="1"/>
    <xf numFmtId="0" fontId="2" fillId="3" borderId="40" xfId="0" applyFont="1" applyFill="1" applyBorder="1"/>
    <xf numFmtId="164" fontId="2" fillId="3" borderId="41" xfId="0" applyNumberFormat="1" applyFont="1" applyFill="1" applyBorder="1"/>
    <xf numFmtId="0" fontId="2" fillId="2" borderId="42" xfId="0" applyFont="1" applyFill="1" applyBorder="1"/>
    <xf numFmtId="10" fontId="2" fillId="2" borderId="43" xfId="0" applyNumberFormat="1" applyFont="1" applyFill="1" applyBorder="1"/>
    <xf numFmtId="0" fontId="2" fillId="4" borderId="44" xfId="0" applyFont="1" applyFill="1" applyBorder="1"/>
    <xf numFmtId="10" fontId="2" fillId="4" borderId="43" xfId="0" applyNumberFormat="1" applyFont="1" applyFill="1" applyBorder="1"/>
    <xf numFmtId="10" fontId="0" fillId="4" borderId="45" xfId="0" applyNumberFormat="1" applyFont="1" applyFill="1" applyBorder="1"/>
    <xf numFmtId="164" fontId="0" fillId="2" borderId="46" xfId="0" applyNumberFormat="1" applyFont="1" applyFill="1" applyBorder="1"/>
    <xf numFmtId="0" fontId="2" fillId="3" borderId="19" xfId="1" applyFont="1" applyFill="1" applyBorder="1" applyAlignment="1" applyProtection="1"/>
    <xf numFmtId="164" fontId="2" fillId="3" borderId="20" xfId="1" applyNumberFormat="1" applyFont="1" applyFill="1" applyBorder="1" applyAlignment="1" applyProtection="1"/>
    <xf numFmtId="10" fontId="0" fillId="2" borderId="43" xfId="0" applyNumberFormat="1" applyFont="1" applyFill="1" applyBorder="1"/>
    <xf numFmtId="164" fontId="0" fillId="4" borderId="38" xfId="0" applyNumberFormat="1" applyFont="1" applyFill="1" applyBorder="1"/>
    <xf numFmtId="0" fontId="2" fillId="3" borderId="47" xfId="0" applyFont="1" applyFill="1" applyBorder="1"/>
    <xf numFmtId="164" fontId="2" fillId="3" borderId="48" xfId="0" applyNumberFormat="1" applyFont="1" applyFill="1" applyBorder="1"/>
    <xf numFmtId="0" fontId="2" fillId="2" borderId="49" xfId="0" applyFont="1" applyFill="1" applyBorder="1"/>
    <xf numFmtId="10" fontId="2" fillId="2" borderId="50" xfId="0" applyNumberFormat="1" applyFont="1" applyFill="1" applyBorder="1"/>
    <xf numFmtId="164" fontId="2" fillId="2" borderId="51" xfId="0" applyNumberFormat="1" applyFont="1" applyFill="1" applyBorder="1"/>
    <xf numFmtId="0" fontId="2" fillId="4" borderId="52" xfId="0" applyFont="1" applyFill="1" applyBorder="1"/>
    <xf numFmtId="10" fontId="2" fillId="4" borderId="50" xfId="0" applyNumberFormat="1" applyFont="1" applyFill="1" applyBorder="1"/>
    <xf numFmtId="164" fontId="2" fillId="4" borderId="51" xfId="0" applyNumberFormat="1" applyFont="1" applyFill="1" applyBorder="1"/>
    <xf numFmtId="0" fontId="0" fillId="0" borderId="0" xfId="0" applyFont="1" applyBorder="1"/>
    <xf numFmtId="164" fontId="0" fillId="2" borderId="53" xfId="0" applyNumberFormat="1" applyFont="1" applyFill="1" applyBorder="1"/>
    <xf numFmtId="0" fontId="2" fillId="5" borderId="54" xfId="0" applyFont="1" applyFill="1" applyBorder="1"/>
    <xf numFmtId="164" fontId="2" fillId="5" borderId="54" xfId="0" applyNumberFormat="1" applyFont="1" applyFill="1" applyBorder="1"/>
    <xf numFmtId="0" fontId="0" fillId="5" borderId="54" xfId="0" applyFont="1" applyFill="1" applyBorder="1"/>
    <xf numFmtId="10" fontId="0" fillId="5" borderId="54" xfId="0" applyNumberFormat="1" applyFont="1" applyFill="1" applyBorder="1"/>
    <xf numFmtId="164" fontId="0" fillId="5" borderId="54" xfId="0" applyNumberFormat="1" applyFont="1" applyFill="1" applyBorder="1"/>
    <xf numFmtId="0" fontId="2" fillId="3" borderId="30" xfId="0" applyFont="1" applyFill="1" applyBorder="1"/>
    <xf numFmtId="164" fontId="0" fillId="2" borderId="55" xfId="0" applyNumberFormat="1" applyFont="1" applyFill="1" applyBorder="1"/>
    <xf numFmtId="10" fontId="0" fillId="4" borderId="46" xfId="0" applyNumberFormat="1" applyFont="1" applyFill="1" applyBorder="1"/>
    <xf numFmtId="164" fontId="0" fillId="4" borderId="55" xfId="0" applyNumberFormat="1" applyFont="1" applyFill="1" applyBorder="1"/>
    <xf numFmtId="0" fontId="2" fillId="3" borderId="20" xfId="0" applyFont="1" applyFill="1" applyBorder="1"/>
    <xf numFmtId="164" fontId="0" fillId="2" borderId="56" xfId="0" applyNumberFormat="1" applyFont="1" applyFill="1" applyBorder="1"/>
    <xf numFmtId="10" fontId="0" fillId="4" borderId="57" xfId="0" applyNumberFormat="1" applyFont="1" applyFill="1" applyBorder="1"/>
    <xf numFmtId="164" fontId="0" fillId="4" borderId="56" xfId="0" applyNumberFormat="1" applyFont="1" applyFill="1" applyBorder="1"/>
    <xf numFmtId="0" fontId="2" fillId="3" borderId="25" xfId="0" applyFont="1" applyFill="1" applyBorder="1"/>
    <xf numFmtId="164" fontId="0" fillId="2" borderId="58" xfId="0" applyNumberFormat="1" applyFont="1" applyFill="1" applyBorder="1"/>
    <xf numFmtId="10" fontId="0" fillId="4" borderId="53" xfId="0" applyNumberFormat="1" applyFont="1" applyFill="1" applyBorder="1"/>
    <xf numFmtId="164" fontId="0" fillId="4" borderId="58" xfId="0" applyNumberFormat="1" applyFont="1" applyFill="1" applyBorder="1"/>
    <xf numFmtId="0" fontId="0" fillId="2" borderId="61" xfId="0" applyFont="1" applyFill="1" applyBorder="1" applyAlignment="1">
      <alignment wrapText="1"/>
    </xf>
    <xf numFmtId="10" fontId="0" fillId="2" borderId="62" xfId="0" applyNumberFormat="1" applyFont="1" applyFill="1" applyBorder="1" applyAlignment="1">
      <alignment wrapText="1"/>
    </xf>
    <xf numFmtId="164" fontId="0" fillId="2" borderId="63" xfId="0" applyNumberFormat="1" applyFont="1" applyFill="1" applyBorder="1" applyAlignment="1">
      <alignment wrapText="1"/>
    </xf>
    <xf numFmtId="0" fontId="0" fillId="4" borderId="64" xfId="0" applyFont="1" applyFill="1" applyBorder="1" applyAlignment="1">
      <alignment wrapText="1"/>
    </xf>
    <xf numFmtId="10" fontId="0" fillId="4" borderId="65" xfId="0" applyNumberFormat="1" applyFont="1" applyFill="1" applyBorder="1" applyAlignment="1">
      <alignment wrapText="1"/>
    </xf>
    <xf numFmtId="164" fontId="0" fillId="4" borderId="63" xfId="0" applyNumberFormat="1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2" borderId="68" xfId="0" applyFont="1" applyFill="1" applyBorder="1"/>
    <xf numFmtId="10" fontId="0" fillId="2" borderId="69" xfId="0" applyNumberFormat="1" applyFont="1" applyFill="1" applyBorder="1"/>
    <xf numFmtId="164" fontId="0" fillId="2" borderId="70" xfId="0" applyNumberFormat="1" applyFont="1" applyFill="1" applyBorder="1"/>
    <xf numFmtId="0" fontId="0" fillId="4" borderId="71" xfId="0" applyFont="1" applyFill="1" applyBorder="1"/>
    <xf numFmtId="10" fontId="0" fillId="4" borderId="72" xfId="0" applyNumberFormat="1" applyFont="1" applyFill="1" applyBorder="1"/>
    <xf numFmtId="164" fontId="0" fillId="4" borderId="70" xfId="0" applyNumberFormat="1" applyFont="1" applyFill="1" applyBorder="1"/>
    <xf numFmtId="0" fontId="0" fillId="5" borderId="4" xfId="0" applyFont="1" applyFill="1" applyBorder="1"/>
    <xf numFmtId="164" fontId="0" fillId="5" borderId="4" xfId="0" applyNumberFormat="1" applyFont="1" applyFill="1" applyBorder="1"/>
    <xf numFmtId="10" fontId="0" fillId="5" borderId="4" xfId="0" applyNumberFormat="1" applyFont="1" applyFill="1" applyBorder="1"/>
    <xf numFmtId="164" fontId="2" fillId="2" borderId="77" xfId="0" applyNumberFormat="1" applyFont="1" applyFill="1" applyBorder="1" applyAlignment="1">
      <alignment horizontal="right"/>
    </xf>
    <xf numFmtId="164" fontId="2" fillId="4" borderId="77" xfId="0" applyNumberFormat="1" applyFont="1" applyFill="1" applyBorder="1" applyAlignment="1">
      <alignment horizontal="right"/>
    </xf>
    <xf numFmtId="164" fontId="2" fillId="4" borderId="79" xfId="0" applyNumberFormat="1" applyFont="1" applyFill="1" applyBorder="1" applyAlignment="1">
      <alignment horizontal="right"/>
    </xf>
    <xf numFmtId="0" fontId="2" fillId="2" borderId="80" xfId="0" applyFont="1" applyFill="1" applyBorder="1" applyAlignment="1">
      <alignment horizontal="right"/>
    </xf>
    <xf numFmtId="0" fontId="2" fillId="2" borderId="81" xfId="0" applyFont="1" applyFill="1" applyBorder="1" applyAlignment="1">
      <alignment horizontal="right"/>
    </xf>
    <xf numFmtId="0" fontId="2" fillId="2" borderId="51" xfId="0" applyFont="1" applyFill="1" applyBorder="1" applyAlignment="1">
      <alignment horizontal="right"/>
    </xf>
    <xf numFmtId="0" fontId="2" fillId="4" borderId="80" xfId="0" applyFont="1" applyFill="1" applyBorder="1" applyAlignment="1">
      <alignment horizontal="right"/>
    </xf>
    <xf numFmtId="0" fontId="2" fillId="4" borderId="81" xfId="0" applyFont="1" applyFill="1" applyBorder="1" applyAlignment="1">
      <alignment horizontal="right"/>
    </xf>
    <xf numFmtId="0" fontId="2" fillId="4" borderId="51" xfId="0" applyFont="1" applyFill="1" applyBorder="1" applyAlignment="1">
      <alignment horizontal="right"/>
    </xf>
    <xf numFmtId="0" fontId="2" fillId="4" borderId="82" xfId="0" applyFont="1" applyFill="1" applyBorder="1" applyAlignment="1">
      <alignment horizontal="right"/>
    </xf>
    <xf numFmtId="0" fontId="2" fillId="2" borderId="84" xfId="0" applyFont="1" applyFill="1" applyBorder="1" applyAlignment="1">
      <alignment horizontal="right"/>
    </xf>
    <xf numFmtId="0" fontId="0" fillId="2" borderId="85" xfId="0" applyFont="1" applyFill="1" applyBorder="1" applyAlignment="1">
      <alignment horizontal="right"/>
    </xf>
    <xf numFmtId="165" fontId="2" fillId="2" borderId="86" xfId="0" applyNumberFormat="1" applyFont="1" applyFill="1" applyBorder="1" applyAlignment="1">
      <alignment horizontal="right"/>
    </xf>
    <xf numFmtId="165" fontId="2" fillId="4" borderId="84" xfId="0" applyNumberFormat="1" applyFont="1" applyFill="1" applyBorder="1" applyAlignment="1">
      <alignment horizontal="right"/>
    </xf>
    <xf numFmtId="165" fontId="2" fillId="4" borderId="54" xfId="0" applyNumberFormat="1" applyFont="1" applyFill="1" applyBorder="1" applyAlignment="1">
      <alignment horizontal="right"/>
    </xf>
    <xf numFmtId="165" fontId="2" fillId="4" borderId="10" xfId="0" applyNumberFormat="1" applyFont="1" applyFill="1" applyBorder="1" applyAlignment="1">
      <alignment horizontal="right"/>
    </xf>
    <xf numFmtId="165" fontId="2" fillId="2" borderId="84" xfId="0" applyNumberFormat="1" applyFont="1" applyFill="1" applyBorder="1" applyAlignment="1">
      <alignment horizontal="right"/>
    </xf>
    <xf numFmtId="165" fontId="2" fillId="2" borderId="54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87" xfId="0" applyFont="1" applyFill="1" applyBorder="1" applyAlignment="1">
      <alignment horizontal="right"/>
    </xf>
    <xf numFmtId="0" fontId="0" fillId="2" borderId="88" xfId="0" applyFont="1" applyFill="1" applyBorder="1" applyAlignment="1">
      <alignment horizontal="right"/>
    </xf>
    <xf numFmtId="164" fontId="2" fillId="2" borderId="89" xfId="0" applyNumberFormat="1" applyFont="1" applyFill="1" applyBorder="1" applyAlignment="1">
      <alignment horizontal="right"/>
    </xf>
    <xf numFmtId="0" fontId="2" fillId="4" borderId="84" xfId="0" applyFont="1" applyFill="1" applyBorder="1" applyAlignment="1">
      <alignment horizontal="right"/>
    </xf>
    <xf numFmtId="0" fontId="2" fillId="4" borderId="54" xfId="0" applyFont="1" applyFill="1" applyBorder="1" applyAlignment="1">
      <alignment horizontal="right"/>
    </xf>
    <xf numFmtId="164" fontId="2" fillId="4" borderId="10" xfId="0" applyNumberFormat="1" applyFont="1" applyFill="1" applyBorder="1" applyAlignment="1">
      <alignment horizontal="right"/>
    </xf>
    <xf numFmtId="0" fontId="2" fillId="2" borderId="54" xfId="0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5" borderId="54" xfId="0" applyFont="1" applyFill="1" applyBorder="1" applyAlignment="1">
      <alignment horizontal="center" wrapText="1"/>
    </xf>
    <xf numFmtId="0" fontId="0" fillId="5" borderId="54" xfId="0" applyFill="1" applyBorder="1" applyAlignment="1">
      <alignment horizontal="center"/>
    </xf>
    <xf numFmtId="0" fontId="2" fillId="5" borderId="90" xfId="0" applyFont="1" applyFill="1" applyBorder="1" applyAlignment="1">
      <alignment horizontal="right"/>
    </xf>
    <xf numFmtId="0" fontId="0" fillId="5" borderId="90" xfId="0" applyFont="1" applyFill="1" applyBorder="1" applyAlignment="1">
      <alignment horizontal="right"/>
    </xf>
    <xf numFmtId="164" fontId="2" fillId="5" borderId="90" xfId="0" applyNumberFormat="1" applyFont="1" applyFill="1" applyBorder="1" applyAlignment="1">
      <alignment horizontal="right"/>
    </xf>
    <xf numFmtId="166" fontId="2" fillId="2" borderId="84" xfId="0" applyNumberFormat="1" applyFont="1" applyFill="1" applyBorder="1" applyAlignment="1">
      <alignment horizontal="right"/>
    </xf>
    <xf numFmtId="166" fontId="0" fillId="2" borderId="54" xfId="0" applyNumberFormat="1" applyFont="1" applyFill="1" applyBorder="1" applyAlignment="1">
      <alignment horizontal="right"/>
    </xf>
    <xf numFmtId="166" fontId="2" fillId="4" borderId="84" xfId="0" applyNumberFormat="1" applyFont="1" applyFill="1" applyBorder="1" applyAlignment="1">
      <alignment horizontal="right"/>
    </xf>
    <xf numFmtId="166" fontId="2" fillId="4" borderId="54" xfId="0" applyNumberFormat="1" applyFont="1" applyFill="1" applyBorder="1" applyAlignment="1">
      <alignment horizontal="right"/>
    </xf>
    <xf numFmtId="166" fontId="2" fillId="2" borderId="54" xfId="0" applyNumberFormat="1" applyFont="1" applyFill="1" applyBorder="1" applyAlignment="1">
      <alignment horizontal="right"/>
    </xf>
    <xf numFmtId="166" fontId="0" fillId="0" borderId="0" xfId="0" applyNumberFormat="1" applyFont="1"/>
    <xf numFmtId="0" fontId="0" fillId="2" borderId="54" xfId="0" applyFont="1" applyFill="1" applyBorder="1" applyAlignment="1">
      <alignment horizontal="right"/>
    </xf>
    <xf numFmtId="0" fontId="2" fillId="3" borderId="92" xfId="0" applyFont="1" applyFill="1" applyBorder="1"/>
    <xf numFmtId="164" fontId="2" fillId="3" borderId="93" xfId="0" applyNumberFormat="1" applyFont="1" applyFill="1" applyBorder="1"/>
    <xf numFmtId="164" fontId="0" fillId="5" borderId="0" xfId="0" applyNumberFormat="1" applyFont="1" applyFill="1" applyBorder="1"/>
    <xf numFmtId="0" fontId="2" fillId="5" borderId="90" xfId="0" applyFont="1" applyFill="1" applyBorder="1" applyAlignment="1">
      <alignment horizontal="center" wrapText="1"/>
    </xf>
    <xf numFmtId="0" fontId="2" fillId="5" borderId="90" xfId="0" applyFont="1" applyFill="1" applyBorder="1"/>
    <xf numFmtId="164" fontId="2" fillId="5" borderId="90" xfId="0" applyNumberFormat="1" applyFont="1" applyFill="1" applyBorder="1"/>
    <xf numFmtId="0" fontId="0" fillId="5" borderId="0" xfId="0" applyFont="1" applyFill="1" applyBorder="1"/>
    <xf numFmtId="10" fontId="0" fillId="5" borderId="0" xfId="0" applyNumberFormat="1" applyFont="1" applyFill="1" applyBorder="1"/>
    <xf numFmtId="0" fontId="0" fillId="0" borderId="0" xfId="0" applyFont="1" applyBorder="1" applyAlignment="1">
      <alignment horizontal="center" wrapText="1"/>
    </xf>
    <xf numFmtId="164" fontId="0" fillId="0" borderId="0" xfId="0" applyNumberFormat="1" applyFont="1" applyBorder="1"/>
    <xf numFmtId="164" fontId="0" fillId="0" borderId="0" xfId="0" applyNumberFormat="1" applyFont="1"/>
    <xf numFmtId="10" fontId="0" fillId="0" borderId="0" xfId="0" applyNumberFormat="1" applyFont="1"/>
    <xf numFmtId="0" fontId="0" fillId="0" borderId="0" xfId="0" applyAlignment="1">
      <alignment horizontal="center"/>
    </xf>
    <xf numFmtId="0" fontId="2" fillId="3" borderId="84" xfId="0" applyFont="1" applyFill="1" applyBorder="1" applyAlignment="1">
      <alignment horizontal="center" wrapText="1"/>
    </xf>
    <xf numFmtId="0" fontId="2" fillId="3" borderId="86" xfId="0" applyFont="1" applyFill="1" applyBorder="1" applyAlignment="1">
      <alignment horizontal="center" wrapText="1"/>
    </xf>
    <xf numFmtId="0" fontId="2" fillId="2" borderId="75" xfId="0" applyFont="1" applyFill="1" applyBorder="1" applyAlignment="1">
      <alignment horizontal="right"/>
    </xf>
    <xf numFmtId="0" fontId="2" fillId="2" borderId="76" xfId="0" applyFont="1" applyFill="1" applyBorder="1" applyAlignment="1">
      <alignment horizontal="right"/>
    </xf>
    <xf numFmtId="0" fontId="2" fillId="4" borderId="75" xfId="0" applyFont="1" applyFill="1" applyBorder="1" applyAlignment="1">
      <alignment horizontal="right"/>
    </xf>
    <xf numFmtId="0" fontId="2" fillId="4" borderId="76" xfId="0" applyFont="1" applyFill="1" applyBorder="1" applyAlignment="1">
      <alignment horizontal="right"/>
    </xf>
    <xf numFmtId="0" fontId="2" fillId="3" borderId="73" xfId="0" applyFont="1" applyFill="1" applyBorder="1" applyAlignment="1">
      <alignment horizontal="center" wrapText="1"/>
    </xf>
    <xf numFmtId="0" fontId="0" fillId="3" borderId="74" xfId="0" applyFont="1" applyFill="1" applyBorder="1" applyAlignment="1">
      <alignment horizontal="center"/>
    </xf>
    <xf numFmtId="0" fontId="2" fillId="3" borderId="83" xfId="0" applyFont="1" applyFill="1" applyBorder="1" applyAlignment="1">
      <alignment horizontal="center" wrapText="1"/>
    </xf>
    <xf numFmtId="0" fontId="0" fillId="3" borderId="83" xfId="0" applyFill="1" applyBorder="1" applyAlignment="1">
      <alignment horizontal="center"/>
    </xf>
    <xf numFmtId="166" fontId="2" fillId="3" borderId="80" xfId="0" applyNumberFormat="1" applyFont="1" applyFill="1" applyBorder="1" applyAlignment="1">
      <alignment horizontal="center" wrapText="1"/>
    </xf>
    <xf numFmtId="0" fontId="2" fillId="3" borderId="9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4" fontId="2" fillId="3" borderId="59" xfId="0" applyNumberFormat="1" applyFont="1" applyFill="1" applyBorder="1" applyAlignment="1">
      <alignment wrapText="1"/>
    </xf>
    <xf numFmtId="4" fontId="0" fillId="0" borderId="60" xfId="0" applyNumberFormat="1" applyBorder="1" applyAlignment="1">
      <alignment wrapText="1"/>
    </xf>
    <xf numFmtId="0" fontId="2" fillId="3" borderId="66" xfId="0" applyFont="1" applyFill="1" applyBorder="1" applyAlignment="1"/>
    <xf numFmtId="0" fontId="0" fillId="0" borderId="67" xfId="0" applyBorder="1" applyAlignment="1"/>
    <xf numFmtId="0" fontId="2" fillId="4" borderId="78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0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 PPD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PPD</c:v>
          </c:tx>
          <c:marker>
            <c:spPr>
              <a:solidFill>
                <a:schemeClr val="accent3">
                  <a:lumMod val="40000"/>
                  <a:lumOff val="60000"/>
                </a:schemeClr>
              </a:solidFill>
            </c:spPr>
          </c:marker>
          <c:dPt>
            <c:idx val="1"/>
            <c:marker>
              <c:spPr>
                <a:solidFill>
                  <a:schemeClr val="accent4">
                    <a:lumMod val="40000"/>
                    <a:lumOff val="60000"/>
                  </a:schemeClr>
                </a:solidFill>
              </c:spPr>
            </c:marker>
            <c:bubble3D val="0"/>
          </c:dPt>
          <c:dPt>
            <c:idx val="3"/>
            <c:marker>
              <c:spPr>
                <a:solidFill>
                  <a:schemeClr val="accent4">
                    <a:lumMod val="40000"/>
                    <a:lumOff val="60000"/>
                  </a:schemeClr>
                </a:solidFill>
              </c:spPr>
            </c:marker>
            <c:bubble3D val="0"/>
          </c:dPt>
          <c:dPt>
            <c:idx val="5"/>
            <c:marker>
              <c:spPr>
                <a:solidFill>
                  <a:schemeClr val="accent4">
                    <a:lumMod val="40000"/>
                    <a:lumOff val="60000"/>
                  </a:schemeClr>
                </a:solidFill>
              </c:spPr>
            </c:marker>
            <c:bubble3D val="0"/>
          </c:dPt>
          <c:dPt>
            <c:idx val="7"/>
            <c:marker>
              <c:spPr>
                <a:solidFill>
                  <a:schemeClr val="accent4">
                    <a:lumMod val="40000"/>
                    <a:lumOff val="60000"/>
                  </a:schemeClr>
                </a:solidFill>
              </c:spPr>
            </c:marker>
            <c:bubble3D val="0"/>
          </c:dPt>
          <c:dPt>
            <c:idx val="9"/>
            <c:marker>
              <c:spPr>
                <a:solidFill>
                  <a:schemeClr val="accent4">
                    <a:lumMod val="40000"/>
                    <a:lumOff val="60000"/>
                  </a:schemeClr>
                </a:solidFill>
              </c:spPr>
            </c:marker>
            <c:bubble3D val="0"/>
          </c:dPt>
          <c:dPt>
            <c:idx val="11"/>
            <c:marker>
              <c:spPr>
                <a:solidFill>
                  <a:schemeClr val="accent4">
                    <a:lumMod val="40000"/>
                    <a:lumOff val="60000"/>
                  </a:schemeClr>
                </a:solidFill>
              </c:spPr>
            </c:marker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([1]Oakwood!$E$97,[1]Oakwood!$H$97,[1]Oakwood!$K$97,[1]Oakwood!$N$97,[1]Oakwood!$Q$97,[1]Oakwood!$T$97,[1]Oakwood!$W$97,[1]Oakwood!$Z$97)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510.45628259041212</c:v>
                </c:pt>
                <c:pt idx="3">
                  <c:v>502.22247619047636</c:v>
                </c:pt>
                <c:pt idx="4">
                  <c:v>517.95864020270278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03392"/>
        <c:axId val="137405184"/>
      </c:lineChart>
      <c:catAx>
        <c:axId val="13740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7405184"/>
        <c:crosses val="autoZero"/>
        <c:auto val="1"/>
        <c:lblAlgn val="ctr"/>
        <c:lblOffset val="100"/>
        <c:noMultiLvlLbl val="0"/>
      </c:catAx>
      <c:valAx>
        <c:axId val="137405184"/>
        <c:scaling>
          <c:orientation val="minMax"/>
          <c:max val="530"/>
          <c:min val="3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74033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accent4">
            <a:tint val="50000"/>
            <a:satMod val="300000"/>
          </a:schemeClr>
        </a:gs>
        <a:gs pos="35000">
          <a:schemeClr val="accent4">
            <a:tint val="37000"/>
            <a:satMod val="300000"/>
          </a:schemeClr>
        </a:gs>
        <a:gs pos="100000">
          <a:schemeClr val="accent4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4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ADL DISTRIBUTION</a:t>
            </a:r>
          </a:p>
        </c:rich>
      </c:tx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77179670723047"/>
          <c:y val="4.4164020481046798E-2"/>
          <c:w val="0.78181722739203052"/>
          <c:h val="0.80947153736930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[1]Oakwood!$A$82</c:f>
              <c:strCache>
                <c:ptCount val="1"/>
                <c:pt idx="0">
                  <c:v>X</c:v>
                </c:pt>
              </c:strCache>
            </c:strRef>
          </c:tx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([1]Oakwood!$D$82,[1]Oakwood!$G$82,[1]Oakwood!$J$82,[1]Oakwood!$M$82,[1]Oakwood!$P$82,[1]Oakwood!$S$82,[1]Oakwood!$V$82,[1]Oakwood!$Y$82,[1]Oakwood!$AB$82,[1]Oakwood!$AE$82,[1]Oakwood!$AH$82,[1]Oakwood!$AK$82)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9.2905405405405411E-3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[1]Oakwood!$A$83</c:f>
              <c:strCache>
                <c:ptCount val="1"/>
                <c:pt idx="0">
                  <c:v>L</c:v>
                </c:pt>
              </c:strCache>
            </c:strRef>
          </c:tx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([1]Oakwood!$D$83,[1]Oakwood!$G$83,[1]Oakwood!$J$83,[1]Oakwood!$M$83,[1]Oakwood!$P$83,[1]Oakwood!$S$83,[1]Oakwood!$V$83,[1]Oakwood!$Y$83,[1]Oakwood!$AB$83,[1]Oakwood!$AE$83,[1]Oakwood!$AH$83,[1]Oakwood!$AK$83)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8.4104289318755257E-3</c:v>
                </c:pt>
                <c:pt idx="3">
                  <c:v>2.3809523809523808E-2</c:v>
                </c:pt>
                <c:pt idx="4">
                  <c:v>1.6891891891891893E-2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[1]Oakwood!$A$86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([1]Oakwood!$D$86,[1]Oakwood!$G$86,[1]Oakwood!$J$86,[1]Oakwood!$M$86,[1]Oakwood!$P$86,[1]Oakwood!$S$86,[1]Oakwood!$V$86,[1]Oakwood!$Y$86,[1]Oakwood!$AB$86,[1]Oakwood!$AE$86,[1]Oakwood!$AH$86,[1]Oakwood!$AK$86)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0.30025231286795628</c:v>
                </c:pt>
                <c:pt idx="3">
                  <c:v>0.31984126984126982</c:v>
                </c:pt>
                <c:pt idx="4">
                  <c:v>0.35979729729729731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[1]Oakwood!$A$87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([1]Oakwood!$D$87,[1]Oakwood!$G$87,[1]Oakwood!$J$87,[1]Oakwood!$M$87,[1]Oakwood!$P$87,[1]Oakwood!$S$87,[1]Oakwood!$V$87,[1]Oakwood!$Y$87,[1]Oakwood!$AB$87,[1]Oakwood!$AE$87,[1]Oakwood!$AH$87,[1]Oakwood!$AK$87)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0.62068965517241381</c:v>
                </c:pt>
                <c:pt idx="3">
                  <c:v>0.58412698412698416</c:v>
                </c:pt>
                <c:pt idx="4">
                  <c:v>0.52533783783783783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[1]Oakwood!$A$88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([1]Oakwood!$D$88,[1]Oakwood!$G$88,[1]Oakwood!$J$88,[1]Oakwood!$M$88,[1]Oakwood!$P$88,[1]Oakwood!$S$88,[1]Oakwood!$V$88,[1]Oakwood!$Y$88,[1]Oakwood!$AB$88,[1]Oakwood!$AE$88,[1]Oakwood!$AH$88,[1]Oakwood!$AK$88)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7.0647603027754413E-2</c:v>
                </c:pt>
                <c:pt idx="3">
                  <c:v>7.2222222222222215E-2</c:v>
                </c:pt>
                <c:pt idx="4">
                  <c:v>8.4459459459459457E-2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990528"/>
        <c:axId val="137992064"/>
        <c:axId val="0"/>
      </c:bar3DChart>
      <c:catAx>
        <c:axId val="1379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7992064"/>
        <c:crosses val="autoZero"/>
        <c:auto val="1"/>
        <c:lblAlgn val="ctr"/>
        <c:lblOffset val="100"/>
        <c:noMultiLvlLbl val="0"/>
      </c:catAx>
      <c:valAx>
        <c:axId val="137992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7990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accent4">
            <a:tint val="50000"/>
            <a:satMod val="300000"/>
          </a:schemeClr>
        </a:gs>
        <a:gs pos="35000">
          <a:schemeClr val="accent4">
            <a:tint val="37000"/>
            <a:satMod val="300000"/>
          </a:schemeClr>
        </a:gs>
        <a:gs pos="100000">
          <a:schemeClr val="accent4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4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RUGS DISTRIBUTION</a:t>
            </a:r>
          </a:p>
        </c:rich>
      </c:tx>
      <c:layout>
        <c:manualLayout>
          <c:xMode val="edge"/>
          <c:yMode val="edge"/>
          <c:x val="0.40219587659456235"/>
          <c:y val="1.1469534050179211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29945464309874"/>
          <c:y val="4.7500058067962696E-2"/>
          <c:w val="0.81134417996021357"/>
          <c:h val="0.65210949295055465"/>
        </c:manualLayout>
      </c:layout>
      <c:bar3DChart>
        <c:barDir val="col"/>
        <c:grouping val="percentStacked"/>
        <c:varyColors val="0"/>
        <c:ser>
          <c:idx val="0"/>
          <c:order val="0"/>
          <c:tx>
            <c:v>RU</c:v>
          </c:tx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([1]Oakwood!$D$4,[1]Oakwood!$G$4,[1]Oakwood!$J$4,[1]Oakwood!$M$4,[1]Oakwood!$P$4,[1]Oakwood!$S$4,[1]Oakwood!$V$4,[1]Oakwood!$Y$4,[1]Oakwood!$AB$4,[1]Oakwood!$AE$4,[1]Oakwood!$AH$4,[1]Oakwood!$AK$4)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0.65047701647875111</c:v>
                </c:pt>
                <c:pt idx="3">
                  <c:v>0.59308072487644148</c:v>
                </c:pt>
                <c:pt idx="4">
                  <c:v>0.60186757215619691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RV</c:v>
          </c:tx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([1]Oakwood!$D$10,[1]Oakwood!$G$10,[1]Oakwood!$J$10,[1]Oakwood!$M$10,[1]Oakwood!$P$10,[1]Oakwood!$S$10,[1]Oakwood!$V$10,[1]Oakwood!$Y$10,[1]Oakwood!$AB$10,[1]Oakwood!$AE$10,[1]Oakwood!$AH$10,[1]Oakwood!$AK$10)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0.20901994796183868</c:v>
                </c:pt>
                <c:pt idx="3">
                  <c:v>0.22817133443163098</c:v>
                </c:pt>
                <c:pt idx="4">
                  <c:v>0.27249575551782684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v>RH</c:v>
          </c:tx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([1]Oakwood!$D$16,[1]Oakwood!$G$16,[1]Oakwood!$J$16,[1]Oakwood!$M$16,[1]Oakwood!$P$16,[1]Oakwood!$S$16,[1]Oakwood!$V$16,[1]Oakwood!$Y$16,[1]Oakwood!$AB$16,[1]Oakwood!$AE$16,[1]Oakwood!$AH$16,[1]Oakwood!$AK$16)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0.11708586296617519</c:v>
                </c:pt>
                <c:pt idx="3">
                  <c:v>0.11449752883031301</c:v>
                </c:pt>
                <c:pt idx="4">
                  <c:v>8.3191850594227498E-2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v>RM</c:v>
          </c:tx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([1]Oakwood!$D$22,[1]Oakwood!$G$22,[1]Oakwood!$J$22,[1]Oakwood!$M$22,[1]Oakwood!$P$22,[1]Oakwood!$S$22,[1]Oakwood!$V$22,[1]Oakwood!$Y$22,[1]Oakwood!$AB$22,[1]Oakwood!$AE$22,[1]Oakwood!$AH$22,[1]Oakwood!$AK$22)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2.3417172593235037E-2</c:v>
                </c:pt>
                <c:pt idx="3">
                  <c:v>6.4250411861614495E-2</c:v>
                </c:pt>
                <c:pt idx="4">
                  <c:v>4.2444821731748725E-2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v>RL</c:v>
          </c:tx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([1]Oakwood!$D$28,[1]Oakwood!$G$28,[1]Oakwood!$J$28,[1]Oakwood!$M$28,[1]Oakwood!$P$28,[1]Oakwood!$S$28,[1]Oakwood!$V$28,[1]Oakwood!$Y$28,[1]Oakwood!$AB$28,[1]Oakwood!$AE$28,[1]Oakwood!$AH$28,[1]Oakwood!$AK$28)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024448"/>
        <c:axId val="138025984"/>
        <c:axId val="0"/>
      </c:bar3DChart>
      <c:catAx>
        <c:axId val="13802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025984"/>
        <c:crosses val="autoZero"/>
        <c:auto val="1"/>
        <c:lblAlgn val="ctr"/>
        <c:lblOffset val="100"/>
        <c:noMultiLvlLbl val="0"/>
      </c:catAx>
      <c:valAx>
        <c:axId val="1380259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024448"/>
        <c:crosses val="autoZero"/>
        <c:crossBetween val="between"/>
      </c:valAx>
      <c:dTable>
        <c:showHorzBorder val="1"/>
        <c:showVertBorder val="1"/>
        <c:showOutline val="1"/>
        <c:showKeys val="0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accent4">
            <a:tint val="50000"/>
            <a:satMod val="300000"/>
          </a:schemeClr>
        </a:gs>
        <a:gs pos="35000">
          <a:schemeClr val="accent4">
            <a:tint val="37000"/>
            <a:satMod val="300000"/>
          </a:schemeClr>
        </a:gs>
        <a:gs pos="100000">
          <a:schemeClr val="accent4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4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Rehab vs Nursing Rug %</a:t>
            </a:r>
          </a:p>
        </c:rich>
      </c:tx>
      <c:layout>
        <c:manualLayout>
          <c:xMode val="edge"/>
          <c:yMode val="edge"/>
          <c:x val="0.34998320209973754"/>
          <c:y val="2.0833333333333332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[1]Oakwood!$A$89</c:f>
              <c:strCache>
                <c:ptCount val="1"/>
                <c:pt idx="0">
                  <c:v>REHAB RUGS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([1]Oakwood!$D$89,[1]Oakwood!$G$89,[1]Oakwood!$J$89,[1]Oakwood!$M$89,[1]Oakwood!$P$89,[1]Oakwood!$S$89,[1]Oakwood!$V$89,[1]Oakwood!$Y$89,[1]Oakwood!$AB$89,[1]Oakwood!$AE$89,[1]Oakwood!$AH$89,[1]Oakwood!$AK$89)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0.96972245584524808</c:v>
                </c:pt>
                <c:pt idx="3">
                  <c:v>0.96349206349206351</c:v>
                </c:pt>
                <c:pt idx="4">
                  <c:v>0.99493243243243246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[1]Oakwood!$A$90</c:f>
              <c:strCache>
                <c:ptCount val="1"/>
                <c:pt idx="0">
                  <c:v>NURSING RUGS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Lbls>
            <c:dLbl>
              <c:idx val="11"/>
              <c:layout>
                <c:manualLayout>
                  <c:x val="4.4150110375275929E-3"/>
                  <c:y val="2.7777504374453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([1]Oakwood!$D$90,[1]Oakwood!$G$90,[1]Oakwood!$J$90,[1]Oakwood!$M$90,[1]Oakwood!$P$90,[1]Oakwood!$S$90,[1]Oakwood!$V$90,[1]Oakwood!$Y$90,[1]Oakwood!$AB$90,[1]Oakwood!$AE$90,[1]Oakwood!$AH$90,[1]Oakwood!$AK$90)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3.0277544154751892E-2</c:v>
                </c:pt>
                <c:pt idx="3">
                  <c:v>3.650793650793651E-2</c:v>
                </c:pt>
                <c:pt idx="4">
                  <c:v>5.0675675675675678E-3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38083712"/>
        <c:axId val="137700480"/>
        <c:axId val="0"/>
      </c:bar3DChart>
      <c:catAx>
        <c:axId val="13808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7700480"/>
        <c:crosses val="autoZero"/>
        <c:auto val="1"/>
        <c:lblAlgn val="ctr"/>
        <c:lblOffset val="100"/>
        <c:noMultiLvlLbl val="0"/>
      </c:catAx>
      <c:valAx>
        <c:axId val="137700480"/>
        <c:scaling>
          <c:orientation val="minMax"/>
          <c:max val="1"/>
          <c:min val="0.5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80837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69706102362204725"/>
          <c:y val="0.91975503062117225"/>
          <c:w val="0.26761889763779523"/>
          <c:h val="6.2787893700787412E-2"/>
        </c:manualLayout>
      </c:layout>
      <c:overlay val="0"/>
      <c:txPr>
        <a:bodyPr/>
        <a:lstStyle/>
        <a:p>
          <a:pPr>
            <a:defRPr sz="7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accent4">
            <a:tint val="50000"/>
            <a:satMod val="300000"/>
          </a:schemeClr>
        </a:gs>
        <a:gs pos="35000">
          <a:schemeClr val="accent4">
            <a:tint val="37000"/>
            <a:satMod val="300000"/>
          </a:schemeClr>
        </a:gs>
        <a:gs pos="100000">
          <a:schemeClr val="accent4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4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TOTAL REVENUE</a:t>
            </a:r>
          </a:p>
        </c:rich>
      </c:tx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TOTAL REVENUE</c:v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([1]Oakwood!$E$95,[1]Oakwood!$H$95,[1]Oakwood!$K$95,[1]Oakwood!$N$95,[1]Oakwood!$Q$95,[1]Oakwood!$T$95,[1]Oakwood!$W$95,[1]Oakwood!$Z$95,[1]Oakwood!$AC$95,[1]Oakwood!$AF$95,[1]Oakwood!$AI$95,[1]Oakwood!$AL$95)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606932.52</c:v>
                </c:pt>
                <c:pt idx="3">
                  <c:v>632800.32000000018</c:v>
                </c:pt>
                <c:pt idx="4">
                  <c:v>613263.03000000014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7747072"/>
        <c:axId val="137748864"/>
        <c:axId val="0"/>
      </c:bar3DChart>
      <c:catAx>
        <c:axId val="13774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7748864"/>
        <c:crosses val="autoZero"/>
        <c:auto val="1"/>
        <c:lblAlgn val="ctr"/>
        <c:lblOffset val="100"/>
        <c:noMultiLvlLbl val="0"/>
      </c:catAx>
      <c:valAx>
        <c:axId val="137748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7747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accent4">
            <a:tint val="50000"/>
            <a:satMod val="300000"/>
          </a:schemeClr>
        </a:gs>
        <a:gs pos="35000">
          <a:schemeClr val="accent4">
            <a:tint val="37000"/>
            <a:satMod val="300000"/>
          </a:schemeClr>
        </a:gs>
        <a:gs pos="100000">
          <a:schemeClr val="accent4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4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TOTAL MEDICARE DAYS</c:v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Ref>
              <c:f>([1]Oakwood!$E$93,[1]Oakwood!$H$93,[1]Oakwood!$K$93,[1]Oakwood!$N$93,[1]Oakwood!$Q$93,[1]Oakwood!$T$93,[1]Oakwood!$W$93,[1]Oakwood!$Z$93,[1]Oakwood!$AC$93,[1]Oakwood!$AF$93,[1]Oakwood!$AI$93,[1]Oakwood!$AL$93)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1189</c:v>
                </c:pt>
                <c:pt idx="3">
                  <c:v>1260</c:v>
                </c:pt>
                <c:pt idx="4">
                  <c:v>1184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7792512"/>
        <c:axId val="137798400"/>
        <c:axId val="0"/>
      </c:bar3DChart>
      <c:catAx>
        <c:axId val="13779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7798400"/>
        <c:crosses val="autoZero"/>
        <c:auto val="1"/>
        <c:lblAlgn val="ctr"/>
        <c:lblOffset val="100"/>
        <c:noMultiLvlLbl val="0"/>
      </c:catAx>
      <c:valAx>
        <c:axId val="137798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779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1">
      <a:gsLst>
        <a:gs pos="0">
          <a:schemeClr val="accent4">
            <a:tint val="50000"/>
            <a:satMod val="300000"/>
          </a:schemeClr>
        </a:gs>
        <a:gs pos="35000">
          <a:schemeClr val="accent4">
            <a:tint val="37000"/>
            <a:satMod val="300000"/>
          </a:schemeClr>
        </a:gs>
        <a:gs pos="100000">
          <a:schemeClr val="accent4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4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101</xdr:row>
      <xdr:rowOff>57150</xdr:rowOff>
    </xdr:from>
    <xdr:to>
      <xdr:col>15</xdr:col>
      <xdr:colOff>66675</xdr:colOff>
      <xdr:row>115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333375</xdr:colOff>
      <xdr:row>101</xdr:row>
      <xdr:rowOff>76200</xdr:rowOff>
    </xdr:from>
    <xdr:to>
      <xdr:col>34</xdr:col>
      <xdr:colOff>0</xdr:colOff>
      <xdr:row>124</xdr:row>
      <xdr:rowOff>28575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323850</xdr:colOff>
      <xdr:row>126</xdr:row>
      <xdr:rowOff>38100</xdr:rowOff>
    </xdr:from>
    <xdr:to>
      <xdr:col>34</xdr:col>
      <xdr:colOff>38100</xdr:colOff>
      <xdr:row>151</xdr:row>
      <xdr:rowOff>95250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135</xdr:row>
      <xdr:rowOff>19050</xdr:rowOff>
    </xdr:from>
    <xdr:to>
      <xdr:col>15</xdr:col>
      <xdr:colOff>9525</xdr:colOff>
      <xdr:row>157</xdr:row>
      <xdr:rowOff>114300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116</xdr:row>
      <xdr:rowOff>95250</xdr:rowOff>
    </xdr:from>
    <xdr:to>
      <xdr:col>15</xdr:col>
      <xdr:colOff>38100</xdr:colOff>
      <xdr:row>134</xdr:row>
      <xdr:rowOff>57150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159</xdr:row>
      <xdr:rowOff>19050</xdr:rowOff>
    </xdr:from>
    <xdr:to>
      <xdr:col>15</xdr:col>
      <xdr:colOff>0</xdr:colOff>
      <xdr:row>179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ha_000/Documents/MCR%20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akwood"/>
      <sheetName val="Lynwood"/>
      <sheetName val="Rivers Edge"/>
      <sheetName val="Cranford"/>
      <sheetName val="James Square"/>
      <sheetName val="Excelerate"/>
      <sheetName val="MA"/>
    </sheetNames>
    <sheetDataSet>
      <sheetData sheetId="0">
        <row r="4">
          <cell r="D4" t="e">
            <v>#DIV/0!</v>
          </cell>
          <cell r="G4" t="e">
            <v>#DIV/0!</v>
          </cell>
          <cell r="J4">
            <v>0.65047701647875111</v>
          </cell>
          <cell r="M4">
            <v>0.59308072487644148</v>
          </cell>
          <cell r="P4">
            <v>0.60186757215619691</v>
          </cell>
          <cell r="S4" t="e">
            <v>#DIV/0!</v>
          </cell>
          <cell r="V4" t="e">
            <v>#DIV/0!</v>
          </cell>
          <cell r="Y4" t="e">
            <v>#DIV/0!</v>
          </cell>
          <cell r="AB4" t="e">
            <v>#DIV/0!</v>
          </cell>
          <cell r="AE4" t="e">
            <v>#DIV/0!</v>
          </cell>
          <cell r="AH4" t="e">
            <v>#DIV/0!</v>
          </cell>
          <cell r="AK4" t="e">
            <v>#DIV/0!</v>
          </cell>
        </row>
        <row r="10">
          <cell r="D10" t="e">
            <v>#DIV/0!</v>
          </cell>
          <cell r="G10" t="e">
            <v>#DIV/0!</v>
          </cell>
          <cell r="J10">
            <v>0.20901994796183868</v>
          </cell>
          <cell r="M10">
            <v>0.22817133443163098</v>
          </cell>
          <cell r="P10">
            <v>0.27249575551782684</v>
          </cell>
          <cell r="S10" t="e">
            <v>#DIV/0!</v>
          </cell>
          <cell r="V10" t="e">
            <v>#DIV/0!</v>
          </cell>
          <cell r="Y10" t="e">
            <v>#DIV/0!</v>
          </cell>
          <cell r="AB10" t="e">
            <v>#DIV/0!</v>
          </cell>
          <cell r="AE10" t="e">
            <v>#DIV/0!</v>
          </cell>
          <cell r="AH10" t="e">
            <v>#DIV/0!</v>
          </cell>
          <cell r="AK10" t="e">
            <v>#DIV/0!</v>
          </cell>
        </row>
        <row r="16">
          <cell r="D16" t="e">
            <v>#DIV/0!</v>
          </cell>
          <cell r="G16" t="e">
            <v>#DIV/0!</v>
          </cell>
          <cell r="J16">
            <v>0.11708586296617519</v>
          </cell>
          <cell r="M16">
            <v>0.11449752883031301</v>
          </cell>
          <cell r="P16">
            <v>8.3191850594227498E-2</v>
          </cell>
          <cell r="S16" t="e">
            <v>#DIV/0!</v>
          </cell>
          <cell r="V16" t="e">
            <v>#DIV/0!</v>
          </cell>
          <cell r="Y16" t="e">
            <v>#DIV/0!</v>
          </cell>
          <cell r="AB16" t="e">
            <v>#DIV/0!</v>
          </cell>
          <cell r="AE16" t="e">
            <v>#DIV/0!</v>
          </cell>
          <cell r="AH16" t="e">
            <v>#DIV/0!</v>
          </cell>
          <cell r="AK16" t="e">
            <v>#DIV/0!</v>
          </cell>
        </row>
        <row r="22">
          <cell r="D22" t="e">
            <v>#DIV/0!</v>
          </cell>
          <cell r="G22" t="e">
            <v>#DIV/0!</v>
          </cell>
          <cell r="J22">
            <v>2.3417172593235037E-2</v>
          </cell>
          <cell r="M22">
            <v>6.4250411861614495E-2</v>
          </cell>
          <cell r="P22">
            <v>4.2444821731748725E-2</v>
          </cell>
          <cell r="S22" t="e">
            <v>#DIV/0!</v>
          </cell>
          <cell r="V22" t="e">
            <v>#DIV/0!</v>
          </cell>
          <cell r="Y22" t="e">
            <v>#DIV/0!</v>
          </cell>
          <cell r="AB22" t="e">
            <v>#DIV/0!</v>
          </cell>
          <cell r="AE22" t="e">
            <v>#DIV/0!</v>
          </cell>
          <cell r="AH22" t="e">
            <v>#DIV/0!</v>
          </cell>
          <cell r="AK22" t="e">
            <v>#DIV/0!</v>
          </cell>
        </row>
        <row r="28">
          <cell r="D28" t="e">
            <v>#DIV/0!</v>
          </cell>
          <cell r="G28" t="e">
            <v>#DIV/0!</v>
          </cell>
          <cell r="J28">
            <v>0</v>
          </cell>
          <cell r="M28">
            <v>0</v>
          </cell>
          <cell r="P28">
            <v>0</v>
          </cell>
          <cell r="S28" t="e">
            <v>#DIV/0!</v>
          </cell>
          <cell r="V28" t="e">
            <v>#DIV/0!</v>
          </cell>
          <cell r="Y28" t="e">
            <v>#DIV/0!</v>
          </cell>
          <cell r="AB28" t="e">
            <v>#DIV/0!</v>
          </cell>
          <cell r="AE28" t="e">
            <v>#DIV/0!</v>
          </cell>
          <cell r="AH28" t="e">
            <v>#DIV/0!</v>
          </cell>
          <cell r="AK28" t="e">
            <v>#DIV/0!</v>
          </cell>
        </row>
        <row r="82">
          <cell r="A82" t="str">
            <v>X</v>
          </cell>
          <cell r="C82">
            <v>0</v>
          </cell>
          <cell r="D82" t="e">
            <v>#DIV/0!</v>
          </cell>
          <cell r="G82" t="e">
            <v>#DIV/0!</v>
          </cell>
          <cell r="J82">
            <v>0</v>
          </cell>
          <cell r="M82">
            <v>0</v>
          </cell>
          <cell r="P82">
            <v>9.2905405405405411E-3</v>
          </cell>
          <cell r="S82" t="e">
            <v>#DIV/0!</v>
          </cell>
          <cell r="V82" t="e">
            <v>#DIV/0!</v>
          </cell>
          <cell r="Y82" t="e">
            <v>#DIV/0!</v>
          </cell>
          <cell r="AB82" t="e">
            <v>#DIV/0!</v>
          </cell>
          <cell r="AE82" t="e">
            <v>#DIV/0!</v>
          </cell>
          <cell r="AH82" t="e">
            <v>#DIV/0!</v>
          </cell>
          <cell r="AK82" t="e">
            <v>#DIV/0!</v>
          </cell>
        </row>
        <row r="83">
          <cell r="A83" t="str">
            <v>L</v>
          </cell>
          <cell r="D83" t="e">
            <v>#DIV/0!</v>
          </cell>
          <cell r="G83" t="e">
            <v>#DIV/0!</v>
          </cell>
          <cell r="J83">
            <v>8.4104289318755257E-3</v>
          </cell>
          <cell r="M83">
            <v>2.3809523809523808E-2</v>
          </cell>
          <cell r="P83">
            <v>1.6891891891891893E-2</v>
          </cell>
          <cell r="S83" t="e">
            <v>#DIV/0!</v>
          </cell>
          <cell r="V83" t="e">
            <v>#DIV/0!</v>
          </cell>
          <cell r="Y83" t="e">
            <v>#DIV/0!</v>
          </cell>
          <cell r="AB83" t="e">
            <v>#DIV/0!</v>
          </cell>
          <cell r="AE83" t="e">
            <v>#DIV/0!</v>
          </cell>
          <cell r="AH83" t="e">
            <v>#DIV/0!</v>
          </cell>
          <cell r="AK83" t="e">
            <v>#DIV/0!</v>
          </cell>
        </row>
        <row r="86">
          <cell r="A86" t="str">
            <v>C</v>
          </cell>
          <cell r="D86" t="e">
            <v>#DIV/0!</v>
          </cell>
          <cell r="G86" t="e">
            <v>#DIV/0!</v>
          </cell>
          <cell r="J86">
            <v>0.30025231286795628</v>
          </cell>
          <cell r="M86">
            <v>0.31984126984126982</v>
          </cell>
          <cell r="P86">
            <v>0.35979729729729731</v>
          </cell>
          <cell r="S86" t="e">
            <v>#DIV/0!</v>
          </cell>
          <cell r="V86" t="e">
            <v>#DIV/0!</v>
          </cell>
          <cell r="Y86" t="e">
            <v>#DIV/0!</v>
          </cell>
          <cell r="AB86" t="e">
            <v>#DIV/0!</v>
          </cell>
          <cell r="AE86" t="e">
            <v>#DIV/0!</v>
          </cell>
          <cell r="AH86" t="e">
            <v>#DIV/0!</v>
          </cell>
          <cell r="AK86" t="e">
            <v>#DIV/0!</v>
          </cell>
        </row>
        <row r="87">
          <cell r="A87" t="str">
            <v>B</v>
          </cell>
          <cell r="D87" t="e">
            <v>#DIV/0!</v>
          </cell>
          <cell r="G87" t="e">
            <v>#DIV/0!</v>
          </cell>
          <cell r="J87">
            <v>0.62068965517241381</v>
          </cell>
          <cell r="M87">
            <v>0.58412698412698416</v>
          </cell>
          <cell r="P87">
            <v>0.52533783783783783</v>
          </cell>
          <cell r="S87" t="e">
            <v>#DIV/0!</v>
          </cell>
          <cell r="V87" t="e">
            <v>#DIV/0!</v>
          </cell>
          <cell r="Y87" t="e">
            <v>#DIV/0!</v>
          </cell>
          <cell r="AB87" t="e">
            <v>#DIV/0!</v>
          </cell>
          <cell r="AE87" t="e">
            <v>#DIV/0!</v>
          </cell>
          <cell r="AH87" t="e">
            <v>#DIV/0!</v>
          </cell>
          <cell r="AK87" t="e">
            <v>#DIV/0!</v>
          </cell>
        </row>
        <row r="88">
          <cell r="A88" t="str">
            <v>A</v>
          </cell>
          <cell r="D88" t="e">
            <v>#DIV/0!</v>
          </cell>
          <cell r="G88" t="e">
            <v>#DIV/0!</v>
          </cell>
          <cell r="J88">
            <v>7.0647603027754413E-2</v>
          </cell>
          <cell r="M88">
            <v>7.2222222222222215E-2</v>
          </cell>
          <cell r="P88">
            <v>8.4459459459459457E-2</v>
          </cell>
          <cell r="S88" t="e">
            <v>#DIV/0!</v>
          </cell>
          <cell r="V88" t="e">
            <v>#DIV/0!</v>
          </cell>
          <cell r="Y88" t="e">
            <v>#DIV/0!</v>
          </cell>
          <cell r="AB88" t="e">
            <v>#DIV/0!</v>
          </cell>
          <cell r="AE88" t="e">
            <v>#DIV/0!</v>
          </cell>
          <cell r="AH88" t="e">
            <v>#DIV/0!</v>
          </cell>
          <cell r="AK88" t="e">
            <v>#DIV/0!</v>
          </cell>
        </row>
        <row r="89">
          <cell r="A89" t="str">
            <v>REHAB RUGS</v>
          </cell>
          <cell r="D89" t="e">
            <v>#DIV/0!</v>
          </cell>
          <cell r="G89" t="e">
            <v>#DIV/0!</v>
          </cell>
          <cell r="J89">
            <v>0.96972245584524808</v>
          </cell>
          <cell r="M89">
            <v>0.96349206349206351</v>
          </cell>
          <cell r="P89">
            <v>0.99493243243243246</v>
          </cell>
          <cell r="S89" t="e">
            <v>#DIV/0!</v>
          </cell>
          <cell r="V89" t="e">
            <v>#DIV/0!</v>
          </cell>
          <cell r="Y89" t="e">
            <v>#DIV/0!</v>
          </cell>
          <cell r="AB89" t="e">
            <v>#DIV/0!</v>
          </cell>
          <cell r="AE89" t="e">
            <v>#DIV/0!</v>
          </cell>
          <cell r="AH89" t="e">
            <v>#DIV/0!</v>
          </cell>
          <cell r="AK89" t="e">
            <v>#DIV/0!</v>
          </cell>
        </row>
        <row r="90">
          <cell r="A90" t="str">
            <v>NURSING RUGS</v>
          </cell>
          <cell r="D90" t="e">
            <v>#DIV/0!</v>
          </cell>
          <cell r="G90" t="e">
            <v>#DIV/0!</v>
          </cell>
          <cell r="J90">
            <v>3.0277544154751892E-2</v>
          </cell>
          <cell r="M90">
            <v>3.650793650793651E-2</v>
          </cell>
          <cell r="P90">
            <v>5.0675675675675678E-3</v>
          </cell>
          <cell r="S90" t="e">
            <v>#DIV/0!</v>
          </cell>
          <cell r="V90" t="e">
            <v>#DIV/0!</v>
          </cell>
          <cell r="Y90" t="e">
            <v>#DIV/0!</v>
          </cell>
          <cell r="AB90" t="e">
            <v>#DIV/0!</v>
          </cell>
          <cell r="AE90" t="e">
            <v>#DIV/0!</v>
          </cell>
          <cell r="AH90" t="e">
            <v>#DIV/0!</v>
          </cell>
          <cell r="AK90" t="e">
            <v>#DIV/0!</v>
          </cell>
        </row>
        <row r="93">
          <cell r="E93">
            <v>0</v>
          </cell>
          <cell r="H93">
            <v>0</v>
          </cell>
          <cell r="K93">
            <v>1189</v>
          </cell>
          <cell r="N93">
            <v>1260</v>
          </cell>
          <cell r="Q93">
            <v>1184</v>
          </cell>
          <cell r="T93">
            <v>0</v>
          </cell>
          <cell r="W93">
            <v>0</v>
          </cell>
          <cell r="Z93">
            <v>0</v>
          </cell>
          <cell r="AC93">
            <v>0</v>
          </cell>
          <cell r="AF93">
            <v>0</v>
          </cell>
          <cell r="AI93">
            <v>0</v>
          </cell>
          <cell r="AL93">
            <v>0</v>
          </cell>
        </row>
        <row r="95">
          <cell r="E95">
            <v>0</v>
          </cell>
          <cell r="H95">
            <v>0</v>
          </cell>
          <cell r="K95">
            <v>606932.52</v>
          </cell>
          <cell r="N95">
            <v>632800.32000000018</v>
          </cell>
          <cell r="Q95">
            <v>613263.03000000014</v>
          </cell>
          <cell r="T95">
            <v>0</v>
          </cell>
          <cell r="W95">
            <v>0</v>
          </cell>
          <cell r="Z95">
            <v>0</v>
          </cell>
          <cell r="AC95">
            <v>0</v>
          </cell>
          <cell r="AF95">
            <v>0</v>
          </cell>
          <cell r="AI95">
            <v>0</v>
          </cell>
          <cell r="AL95">
            <v>0</v>
          </cell>
        </row>
        <row r="97">
          <cell r="E97" t="e">
            <v>#DIV/0!</v>
          </cell>
          <cell r="H97" t="e">
            <v>#DIV/0!</v>
          </cell>
          <cell r="K97">
            <v>510.45628259041212</v>
          </cell>
          <cell r="N97">
            <v>502.22247619047636</v>
          </cell>
          <cell r="Q97">
            <v>517.95864020270278</v>
          </cell>
          <cell r="T97" t="e">
            <v>#DIV/0!</v>
          </cell>
          <cell r="W97" t="e">
            <v>#DIV/0!</v>
          </cell>
          <cell r="Z97" t="e">
            <v>#DIV/0!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7"/>
  <sheetViews>
    <sheetView workbookViewId="0">
      <selection activeCell="A3" sqref="A3:E80"/>
    </sheetView>
  </sheetViews>
  <sheetFormatPr defaultRowHeight="15" x14ac:dyDescent="0.25"/>
  <cols>
    <col min="1" max="1" width="7" style="1" bestFit="1" customWidth="1"/>
    <col min="2" max="2" width="7.5703125" style="159" bestFit="1" customWidth="1"/>
    <col min="3" max="3" width="4.7109375" style="1" customWidth="1"/>
    <col min="4" max="4" width="8.7109375" style="160" bestFit="1" customWidth="1"/>
    <col min="5" max="5" width="11.140625" style="159" bestFit="1" customWidth="1"/>
    <col min="6" max="6" width="4.7109375" style="1" customWidth="1"/>
    <col min="7" max="7" width="7.5703125" style="1" bestFit="1" customWidth="1"/>
    <col min="8" max="8" width="11.140625" style="159" bestFit="1" customWidth="1"/>
    <col min="9" max="9" width="4.7109375" style="1" bestFit="1" customWidth="1"/>
    <col min="10" max="10" width="7.5703125" style="1" bestFit="1" customWidth="1"/>
    <col min="11" max="11" width="11.140625" style="1" bestFit="1" customWidth="1"/>
    <col min="12" max="12" width="4.7109375" style="1" bestFit="1" customWidth="1"/>
    <col min="13" max="13" width="7.5703125" style="1" bestFit="1" customWidth="1"/>
    <col min="14" max="14" width="11.140625" style="1" bestFit="1" customWidth="1"/>
    <col min="15" max="15" width="4.7109375" style="1" bestFit="1" customWidth="1"/>
    <col min="16" max="16" width="7.5703125" style="1" bestFit="1" customWidth="1"/>
    <col min="17" max="17" width="11.140625" style="1" bestFit="1" customWidth="1"/>
    <col min="18" max="18" width="4.7109375" style="1" bestFit="1" customWidth="1"/>
    <col min="19" max="19" width="7.5703125" style="1" bestFit="1" customWidth="1"/>
    <col min="20" max="20" width="11.140625" style="1" bestFit="1" customWidth="1"/>
    <col min="21" max="21" width="4.7109375" style="1" bestFit="1" customWidth="1"/>
    <col min="22" max="22" width="7.5703125" style="1" bestFit="1" customWidth="1"/>
    <col min="23" max="23" width="11.140625" style="1" bestFit="1" customWidth="1"/>
    <col min="24" max="24" width="5" style="1" customWidth="1"/>
    <col min="25" max="25" width="7.5703125" style="1" bestFit="1" customWidth="1"/>
    <col min="26" max="26" width="10.85546875" style="1" bestFit="1" customWidth="1"/>
    <col min="27" max="27" width="6.28515625" style="1" customWidth="1"/>
    <col min="28" max="28" width="7.5703125" style="1" bestFit="1" customWidth="1"/>
    <col min="29" max="29" width="11.140625" style="1" bestFit="1" customWidth="1"/>
    <col min="30" max="30" width="4.7109375" style="1" bestFit="1" customWidth="1"/>
    <col min="31" max="31" width="7.5703125" style="1" bestFit="1" customWidth="1"/>
    <col min="32" max="32" width="11.140625" style="1" bestFit="1" customWidth="1"/>
    <col min="33" max="33" width="4.7109375" style="1" bestFit="1" customWidth="1"/>
    <col min="34" max="34" width="8.7109375" style="1" bestFit="1" customWidth="1"/>
    <col min="35" max="35" width="11.140625" style="1" bestFit="1" customWidth="1"/>
    <col min="36" max="36" width="4.7109375" style="1" bestFit="1" customWidth="1"/>
    <col min="37" max="37" width="8.7109375" style="1" bestFit="1" customWidth="1"/>
    <col min="38" max="38" width="11.140625" style="1" bestFit="1" customWidth="1"/>
    <col min="39" max="16384" width="9.140625" style="1"/>
  </cols>
  <sheetData>
    <row r="1" spans="1:38" ht="15.75" thickBot="1" x14ac:dyDescent="0.3">
      <c r="A1" s="182" t="s">
        <v>0</v>
      </c>
      <c r="B1" s="182"/>
      <c r="C1" s="182"/>
      <c r="D1" s="183"/>
      <c r="E1" s="183"/>
      <c r="F1" s="182"/>
      <c r="G1" s="182"/>
      <c r="H1" s="182"/>
      <c r="I1" s="182"/>
      <c r="J1" s="182"/>
      <c r="K1" s="182"/>
      <c r="L1" s="182"/>
      <c r="M1" s="182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</row>
    <row r="2" spans="1:38" s="4" customFormat="1" ht="16.5" thickTop="1" thickBot="1" x14ac:dyDescent="0.3">
      <c r="A2" s="2"/>
      <c r="B2" s="3"/>
      <c r="C2" s="174" t="s">
        <v>1</v>
      </c>
      <c r="D2" s="175"/>
      <c r="E2" s="176"/>
      <c r="F2" s="174" t="s">
        <v>2</v>
      </c>
      <c r="G2" s="175"/>
      <c r="H2" s="176"/>
      <c r="I2" s="174" t="s">
        <v>3</v>
      </c>
      <c r="J2" s="175"/>
      <c r="K2" s="176"/>
      <c r="L2" s="174" t="s">
        <v>4</v>
      </c>
      <c r="M2" s="175"/>
      <c r="N2" s="176"/>
      <c r="O2" s="174" t="s">
        <v>5</v>
      </c>
      <c r="P2" s="175"/>
      <c r="Q2" s="176"/>
      <c r="R2" s="174" t="s">
        <v>6</v>
      </c>
      <c r="S2" s="175"/>
      <c r="T2" s="176"/>
      <c r="U2" s="174" t="s">
        <v>7</v>
      </c>
      <c r="V2" s="175"/>
      <c r="W2" s="176"/>
      <c r="X2" s="174" t="s">
        <v>8</v>
      </c>
      <c r="Y2" s="175"/>
      <c r="Z2" s="176"/>
      <c r="AA2" s="174" t="s">
        <v>9</v>
      </c>
      <c r="AB2" s="175"/>
      <c r="AC2" s="176"/>
      <c r="AD2" s="174" t="s">
        <v>10</v>
      </c>
      <c r="AE2" s="175"/>
      <c r="AF2" s="176"/>
      <c r="AG2" s="174" t="s">
        <v>11</v>
      </c>
      <c r="AH2" s="175"/>
      <c r="AI2" s="176"/>
      <c r="AJ2" s="174" t="s">
        <v>12</v>
      </c>
      <c r="AK2" s="175"/>
      <c r="AL2" s="176"/>
    </row>
    <row r="3" spans="1:38" s="4" customFormat="1" ht="23.25" customHeight="1" thickTop="1" thickBot="1" x14ac:dyDescent="0.25">
      <c r="A3" s="5" t="s">
        <v>13</v>
      </c>
      <c r="B3" s="6" t="s">
        <v>14</v>
      </c>
      <c r="C3" s="7" t="s">
        <v>15</v>
      </c>
      <c r="D3" s="8" t="s">
        <v>16</v>
      </c>
      <c r="E3" s="9" t="s">
        <v>17</v>
      </c>
      <c r="F3" s="10" t="s">
        <v>15</v>
      </c>
      <c r="G3" s="11" t="s">
        <v>16</v>
      </c>
      <c r="H3" s="12" t="s">
        <v>17</v>
      </c>
      <c r="I3" s="7" t="s">
        <v>15</v>
      </c>
      <c r="J3" s="8" t="s">
        <v>16</v>
      </c>
      <c r="K3" s="9" t="s">
        <v>17</v>
      </c>
      <c r="L3" s="10" t="s">
        <v>15</v>
      </c>
      <c r="M3" s="11" t="s">
        <v>16</v>
      </c>
      <c r="N3" s="12" t="s">
        <v>17</v>
      </c>
      <c r="O3" s="7" t="s">
        <v>15</v>
      </c>
      <c r="P3" s="8" t="s">
        <v>16</v>
      </c>
      <c r="Q3" s="9" t="s">
        <v>17</v>
      </c>
      <c r="R3" s="10" t="s">
        <v>15</v>
      </c>
      <c r="S3" s="11" t="s">
        <v>16</v>
      </c>
      <c r="T3" s="12" t="s">
        <v>17</v>
      </c>
      <c r="U3" s="7" t="s">
        <v>15</v>
      </c>
      <c r="V3" s="8" t="s">
        <v>16</v>
      </c>
      <c r="W3" s="9" t="s">
        <v>17</v>
      </c>
      <c r="X3" s="10" t="s">
        <v>15</v>
      </c>
      <c r="Y3" s="11" t="s">
        <v>16</v>
      </c>
      <c r="Z3" s="12" t="s">
        <v>17</v>
      </c>
      <c r="AA3" s="7" t="s">
        <v>15</v>
      </c>
      <c r="AB3" s="8" t="s">
        <v>16</v>
      </c>
      <c r="AC3" s="9" t="s">
        <v>17</v>
      </c>
      <c r="AD3" s="10" t="s">
        <v>15</v>
      </c>
      <c r="AE3" s="11" t="s">
        <v>16</v>
      </c>
      <c r="AF3" s="12" t="s">
        <v>17</v>
      </c>
      <c r="AG3" s="7" t="s">
        <v>15</v>
      </c>
      <c r="AH3" s="8" t="s">
        <v>16</v>
      </c>
      <c r="AI3" s="9" t="s">
        <v>17</v>
      </c>
      <c r="AJ3" s="10" t="s">
        <v>15</v>
      </c>
      <c r="AK3" s="11" t="s">
        <v>16</v>
      </c>
      <c r="AL3" s="12" t="s">
        <v>17</v>
      </c>
    </row>
    <row r="4" spans="1:38" s="21" customFormat="1" ht="13.5" thickBot="1" x14ac:dyDescent="0.25">
      <c r="A4" s="13" t="s">
        <v>18</v>
      </c>
      <c r="B4" s="14"/>
      <c r="C4" s="15">
        <f>SUM(C5:C9)</f>
        <v>0</v>
      </c>
      <c r="D4" s="16" t="e">
        <f>C4/C89</f>
        <v>#DIV/0!</v>
      </c>
      <c r="E4" s="17"/>
      <c r="F4" s="18">
        <f>SUM(F5:F9)</f>
        <v>0</v>
      </c>
      <c r="G4" s="19" t="e">
        <f>F4/F89</f>
        <v>#DIV/0!</v>
      </c>
      <c r="H4" s="20"/>
      <c r="I4" s="15">
        <f>SUM(I5:I9)</f>
        <v>750</v>
      </c>
      <c r="J4" s="16">
        <f>I4/I89</f>
        <v>0.65047701647875111</v>
      </c>
      <c r="K4" s="17"/>
      <c r="L4" s="18">
        <f>SUM(L5:L9)</f>
        <v>720</v>
      </c>
      <c r="M4" s="19">
        <f>L4/L89</f>
        <v>0.59308072487644148</v>
      </c>
      <c r="N4" s="20"/>
      <c r="O4" s="15">
        <f>SUM(O5:O9)</f>
        <v>709</v>
      </c>
      <c r="P4" s="16">
        <f>O4/O89</f>
        <v>0.60186757215619691</v>
      </c>
      <c r="Q4" s="17"/>
      <c r="R4" s="18">
        <f>SUM(R5:R9)</f>
        <v>0</v>
      </c>
      <c r="S4" s="19" t="e">
        <f>R4/R89</f>
        <v>#DIV/0!</v>
      </c>
      <c r="T4" s="20"/>
      <c r="U4" s="15">
        <f>SUM(U5:U9)</f>
        <v>0</v>
      </c>
      <c r="V4" s="16" t="e">
        <f>U4/U89</f>
        <v>#DIV/0!</v>
      </c>
      <c r="W4" s="17"/>
      <c r="X4" s="18">
        <f>SUM(X5:X9)</f>
        <v>0</v>
      </c>
      <c r="Y4" s="19" t="e">
        <f>X4/X89</f>
        <v>#DIV/0!</v>
      </c>
      <c r="Z4" s="20"/>
      <c r="AA4" s="15">
        <f>SUM(AA5:AA9)</f>
        <v>0</v>
      </c>
      <c r="AB4" s="16" t="e">
        <f>AA4/AA89</f>
        <v>#DIV/0!</v>
      </c>
      <c r="AC4" s="17"/>
      <c r="AD4" s="18">
        <f>SUM(AD5:AD9)</f>
        <v>0</v>
      </c>
      <c r="AE4" s="19" t="e">
        <f>AD4/AD89</f>
        <v>#DIV/0!</v>
      </c>
      <c r="AF4" s="20"/>
      <c r="AG4" s="15">
        <f>SUM(AG5:AG9)</f>
        <v>0</v>
      </c>
      <c r="AH4" s="16" t="e">
        <f>AG4/AG89</f>
        <v>#DIV/0!</v>
      </c>
      <c r="AI4" s="17"/>
      <c r="AJ4" s="18">
        <f>SUM(AJ5:AJ9)</f>
        <v>0</v>
      </c>
      <c r="AK4" s="19" t="e">
        <f>AJ4/AJ89</f>
        <v>#DIV/0!</v>
      </c>
      <c r="AL4" s="20"/>
    </row>
    <row r="5" spans="1:38" x14ac:dyDescent="0.25">
      <c r="A5" s="22" t="s">
        <v>19</v>
      </c>
      <c r="B5" s="23">
        <v>754.17</v>
      </c>
      <c r="C5" s="24"/>
      <c r="D5" s="25" t="e">
        <f>C5/C89</f>
        <v>#DIV/0!</v>
      </c>
      <c r="E5" s="26">
        <f>C5*B5</f>
        <v>0</v>
      </c>
      <c r="F5" s="27"/>
      <c r="G5" s="28" t="e">
        <f>F5/F89</f>
        <v>#DIV/0!</v>
      </c>
      <c r="H5" s="29">
        <f>F5*B5</f>
        <v>0</v>
      </c>
      <c r="I5" s="24"/>
      <c r="J5" s="25">
        <f>I5/I89</f>
        <v>0</v>
      </c>
      <c r="K5" s="26">
        <f>B5*I5</f>
        <v>0</v>
      </c>
      <c r="L5" s="27"/>
      <c r="M5" s="28">
        <f>L5/L89</f>
        <v>0</v>
      </c>
      <c r="N5" s="29">
        <f>B5*L5</f>
        <v>0</v>
      </c>
      <c r="O5" s="24">
        <v>11</v>
      </c>
      <c r="P5" s="25">
        <f>O5/O89</f>
        <v>9.3378607809847195E-3</v>
      </c>
      <c r="Q5" s="26">
        <f>O5*B5</f>
        <v>8295.869999999999</v>
      </c>
      <c r="R5" s="27"/>
      <c r="S5" s="28" t="e">
        <f>R5/R89</f>
        <v>#DIV/0!</v>
      </c>
      <c r="T5" s="29">
        <f>R5*B5</f>
        <v>0</v>
      </c>
      <c r="U5" s="24"/>
      <c r="V5" s="25" t="e">
        <f>U5/U89</f>
        <v>#DIV/0!</v>
      </c>
      <c r="W5" s="26">
        <f>U5*B5</f>
        <v>0</v>
      </c>
      <c r="X5" s="27"/>
      <c r="Y5" s="28" t="e">
        <f>X5/X89</f>
        <v>#DIV/0!</v>
      </c>
      <c r="Z5" s="29">
        <f>X5*B5</f>
        <v>0</v>
      </c>
      <c r="AA5" s="24"/>
      <c r="AB5" s="25" t="e">
        <f>AA5/AA89</f>
        <v>#DIV/0!</v>
      </c>
      <c r="AC5" s="26">
        <f>AA5*B5</f>
        <v>0</v>
      </c>
      <c r="AD5" s="27"/>
      <c r="AE5" s="28" t="e">
        <f>AD5/AD89</f>
        <v>#DIV/0!</v>
      </c>
      <c r="AF5" s="29">
        <f>AD5*B5</f>
        <v>0</v>
      </c>
      <c r="AG5" s="24"/>
      <c r="AH5" s="25" t="e">
        <f>AG5/AG89</f>
        <v>#DIV/0!</v>
      </c>
      <c r="AI5" s="26">
        <f>AG5*B5</f>
        <v>0</v>
      </c>
      <c r="AJ5" s="27"/>
      <c r="AK5" s="28" t="e">
        <f>AJ5/AJ89</f>
        <v>#DIV/0!</v>
      </c>
      <c r="AL5" s="29">
        <f>AJ5*B5</f>
        <v>0</v>
      </c>
    </row>
    <row r="6" spans="1:38" x14ac:dyDescent="0.25">
      <c r="A6" s="30" t="s">
        <v>20</v>
      </c>
      <c r="B6" s="31">
        <v>737.74</v>
      </c>
      <c r="C6" s="32"/>
      <c r="D6" s="33" t="e">
        <f>C6/C89</f>
        <v>#DIV/0!</v>
      </c>
      <c r="E6" s="26">
        <f t="shared" ref="E6:E71" si="0">C6*B6</f>
        <v>0</v>
      </c>
      <c r="F6" s="34"/>
      <c r="G6" s="35" t="e">
        <f>F6/F89</f>
        <v>#DIV/0!</v>
      </c>
      <c r="H6" s="29">
        <f>F6*B6</f>
        <v>0</v>
      </c>
      <c r="I6" s="32">
        <v>10</v>
      </c>
      <c r="J6" s="33">
        <f>I6/I89</f>
        <v>8.6730268863833473E-3</v>
      </c>
      <c r="K6" s="26">
        <f>B6*I6</f>
        <v>7377.4</v>
      </c>
      <c r="L6" s="34">
        <v>30</v>
      </c>
      <c r="M6" s="35">
        <f>L6/L89</f>
        <v>2.4711696869851731E-2</v>
      </c>
      <c r="N6" s="29">
        <f>B6*L6</f>
        <v>22132.2</v>
      </c>
      <c r="O6" s="32">
        <v>20</v>
      </c>
      <c r="P6" s="33">
        <f>O6/O89</f>
        <v>1.6977928692699491E-2</v>
      </c>
      <c r="Q6" s="26">
        <f>O6*B6</f>
        <v>14754.8</v>
      </c>
      <c r="R6" s="34"/>
      <c r="S6" s="35" t="e">
        <f>R6/R89</f>
        <v>#DIV/0!</v>
      </c>
      <c r="T6" s="29">
        <f>R6*B6</f>
        <v>0</v>
      </c>
      <c r="U6" s="32"/>
      <c r="V6" s="33" t="e">
        <f>U6/U89</f>
        <v>#DIV/0!</v>
      </c>
      <c r="W6" s="26">
        <f>U6*B6</f>
        <v>0</v>
      </c>
      <c r="X6" s="34"/>
      <c r="Y6" s="35" t="e">
        <f>X6/X89</f>
        <v>#DIV/0!</v>
      </c>
      <c r="Z6" s="29">
        <f>X6*B6</f>
        <v>0</v>
      </c>
      <c r="AA6" s="32"/>
      <c r="AB6" s="33" t="e">
        <f>AA6/AA89</f>
        <v>#DIV/0!</v>
      </c>
      <c r="AC6" s="26">
        <f>AA6*B6</f>
        <v>0</v>
      </c>
      <c r="AD6" s="34"/>
      <c r="AE6" s="35" t="e">
        <f>AD6/AD89</f>
        <v>#DIV/0!</v>
      </c>
      <c r="AF6" s="29">
        <f>AD6*B6</f>
        <v>0</v>
      </c>
      <c r="AG6" s="32"/>
      <c r="AH6" s="33" t="e">
        <f>AG6/AG89</f>
        <v>#DIV/0!</v>
      </c>
      <c r="AI6" s="26">
        <f>AG6*B6</f>
        <v>0</v>
      </c>
      <c r="AJ6" s="34"/>
      <c r="AK6" s="35" t="e">
        <f>AJ6/AJ89</f>
        <v>#DIV/0!</v>
      </c>
      <c r="AL6" s="29">
        <f>AJ6*B6</f>
        <v>0</v>
      </c>
    </row>
    <row r="7" spans="1:38" x14ac:dyDescent="0.25">
      <c r="A7" s="30" t="s">
        <v>21</v>
      </c>
      <c r="B7" s="31">
        <v>571.75</v>
      </c>
      <c r="C7" s="32"/>
      <c r="D7" s="33" t="e">
        <f>C7/C89</f>
        <v>#DIV/0!</v>
      </c>
      <c r="E7" s="26">
        <f t="shared" si="0"/>
        <v>0</v>
      </c>
      <c r="F7" s="34"/>
      <c r="G7" s="35" t="e">
        <f>F7/F89</f>
        <v>#DIV/0!</v>
      </c>
      <c r="H7" s="29">
        <f>F7*B7</f>
        <v>0</v>
      </c>
      <c r="I7" s="32">
        <v>167</v>
      </c>
      <c r="J7" s="33">
        <f>I7/I89</f>
        <v>0.1448395490026019</v>
      </c>
      <c r="K7" s="26">
        <f>B7*I7</f>
        <v>95482.25</v>
      </c>
      <c r="L7" s="34">
        <v>112</v>
      </c>
      <c r="M7" s="35">
        <f>L7/L89</f>
        <v>9.2257001647446463E-2</v>
      </c>
      <c r="N7" s="29">
        <f>B7*L7</f>
        <v>64036</v>
      </c>
      <c r="O7" s="32">
        <v>163</v>
      </c>
      <c r="P7" s="33">
        <f>O7/O89</f>
        <v>0.13837011884550085</v>
      </c>
      <c r="Q7" s="26">
        <f>O7*B7</f>
        <v>93195.25</v>
      </c>
      <c r="R7" s="34"/>
      <c r="S7" s="35" t="e">
        <f>R7/R89</f>
        <v>#DIV/0!</v>
      </c>
      <c r="T7" s="29">
        <f>R7*B7</f>
        <v>0</v>
      </c>
      <c r="U7" s="32"/>
      <c r="V7" s="33" t="e">
        <f>U7/U89</f>
        <v>#DIV/0!</v>
      </c>
      <c r="W7" s="26">
        <f>U7*B7</f>
        <v>0</v>
      </c>
      <c r="X7" s="34"/>
      <c r="Y7" s="35" t="e">
        <f>X7/X89</f>
        <v>#DIV/0!</v>
      </c>
      <c r="Z7" s="29">
        <f>X7*B7</f>
        <v>0</v>
      </c>
      <c r="AA7" s="32"/>
      <c r="AB7" s="33" t="e">
        <f>AA7/AA89</f>
        <v>#DIV/0!</v>
      </c>
      <c r="AC7" s="26">
        <f>AA7*B7</f>
        <v>0</v>
      </c>
      <c r="AD7" s="34"/>
      <c r="AE7" s="35" t="e">
        <f>AD7/AD89</f>
        <v>#DIV/0!</v>
      </c>
      <c r="AF7" s="29">
        <f>AD7*B7</f>
        <v>0</v>
      </c>
      <c r="AG7" s="32"/>
      <c r="AH7" s="33" t="e">
        <f>AG7/AG89</f>
        <v>#DIV/0!</v>
      </c>
      <c r="AI7" s="26">
        <f>AG7*B7</f>
        <v>0</v>
      </c>
      <c r="AJ7" s="34"/>
      <c r="AK7" s="35" t="e">
        <f>AJ7/AJ89</f>
        <v>#DIV/0!</v>
      </c>
      <c r="AL7" s="29">
        <f>AJ7*B7</f>
        <v>0</v>
      </c>
    </row>
    <row r="8" spans="1:38" x14ac:dyDescent="0.25">
      <c r="A8" s="30" t="s">
        <v>22</v>
      </c>
      <c r="B8" s="31">
        <v>571.75</v>
      </c>
      <c r="C8" s="32"/>
      <c r="D8" s="33" t="e">
        <f>C8/C89</f>
        <v>#DIV/0!</v>
      </c>
      <c r="E8" s="26">
        <f t="shared" si="0"/>
        <v>0</v>
      </c>
      <c r="F8" s="34"/>
      <c r="G8" s="35" t="e">
        <f>F8/F89</f>
        <v>#DIV/0!</v>
      </c>
      <c r="H8" s="29">
        <f>F8*B8</f>
        <v>0</v>
      </c>
      <c r="I8" s="32">
        <v>530</v>
      </c>
      <c r="J8" s="33">
        <f>I8/I89</f>
        <v>0.45967042497831745</v>
      </c>
      <c r="K8" s="26">
        <f>B8*I8</f>
        <v>303027.5</v>
      </c>
      <c r="L8" s="34">
        <v>497</v>
      </c>
      <c r="M8" s="35">
        <f>L8/L89</f>
        <v>0.40939044481054365</v>
      </c>
      <c r="N8" s="29">
        <f>B8*L8</f>
        <v>284159.75</v>
      </c>
      <c r="O8" s="32">
        <v>448</v>
      </c>
      <c r="P8" s="33">
        <f>O8/O89</f>
        <v>0.38030560271646857</v>
      </c>
      <c r="Q8" s="26">
        <f>O8*B8</f>
        <v>256144</v>
      </c>
      <c r="R8" s="34"/>
      <c r="S8" s="35" t="e">
        <f>R8/R89</f>
        <v>#DIV/0!</v>
      </c>
      <c r="T8" s="29">
        <f>R8*B8</f>
        <v>0</v>
      </c>
      <c r="U8" s="32"/>
      <c r="V8" s="33" t="e">
        <f>U8/U89</f>
        <v>#DIV/0!</v>
      </c>
      <c r="W8" s="26">
        <f>U8*B8</f>
        <v>0</v>
      </c>
      <c r="X8" s="34"/>
      <c r="Y8" s="35" t="e">
        <f>X8/X89</f>
        <v>#DIV/0!</v>
      </c>
      <c r="Z8" s="29">
        <f>X8*B8</f>
        <v>0</v>
      </c>
      <c r="AA8" s="32"/>
      <c r="AB8" s="33" t="e">
        <f>AA8/AA89</f>
        <v>#DIV/0!</v>
      </c>
      <c r="AC8" s="26">
        <f>AA8*B8</f>
        <v>0</v>
      </c>
      <c r="AD8" s="34"/>
      <c r="AE8" s="35" t="e">
        <f>AD8/AD89</f>
        <v>#DIV/0!</v>
      </c>
      <c r="AF8" s="29">
        <f>AD8*B8</f>
        <v>0</v>
      </c>
      <c r="AG8" s="32"/>
      <c r="AH8" s="33" t="e">
        <f>AG8/AG89</f>
        <v>#DIV/0!</v>
      </c>
      <c r="AI8" s="26">
        <f>AG8*B8</f>
        <v>0</v>
      </c>
      <c r="AJ8" s="34"/>
      <c r="AK8" s="35" t="e">
        <f>AJ8/AJ89</f>
        <v>#DIV/0!</v>
      </c>
      <c r="AL8" s="29">
        <f>AJ8*B8</f>
        <v>0</v>
      </c>
    </row>
    <row r="9" spans="1:38" ht="15.75" thickBot="1" x14ac:dyDescent="0.3">
      <c r="A9" s="36" t="s">
        <v>23</v>
      </c>
      <c r="B9" s="37">
        <v>478.07</v>
      </c>
      <c r="C9" s="38"/>
      <c r="D9" s="33" t="e">
        <f>C9/C89</f>
        <v>#DIV/0!</v>
      </c>
      <c r="E9" s="26">
        <f t="shared" si="0"/>
        <v>0</v>
      </c>
      <c r="F9" s="39"/>
      <c r="G9" s="35" t="e">
        <f>F9/F89</f>
        <v>#DIV/0!</v>
      </c>
      <c r="H9" s="29">
        <f>F9*B9</f>
        <v>0</v>
      </c>
      <c r="I9" s="38">
        <v>43</v>
      </c>
      <c r="J9" s="33">
        <f>I9/I89</f>
        <v>3.7294015611448399E-2</v>
      </c>
      <c r="K9" s="26">
        <f>B9*I9</f>
        <v>20557.009999999998</v>
      </c>
      <c r="L9" s="39">
        <v>81</v>
      </c>
      <c r="M9" s="35">
        <f>L9/L89</f>
        <v>6.6721581548599668E-2</v>
      </c>
      <c r="N9" s="29">
        <f>B9*L9</f>
        <v>38723.67</v>
      </c>
      <c r="O9" s="38">
        <v>67</v>
      </c>
      <c r="P9" s="33">
        <f>O9/O89</f>
        <v>5.6876061120543296E-2</v>
      </c>
      <c r="Q9" s="26">
        <f>O9*B9</f>
        <v>32030.69</v>
      </c>
      <c r="R9" s="39"/>
      <c r="S9" s="35" t="e">
        <f>R9/R89</f>
        <v>#DIV/0!</v>
      </c>
      <c r="T9" s="29">
        <f>R9*B9</f>
        <v>0</v>
      </c>
      <c r="U9" s="38"/>
      <c r="V9" s="33" t="e">
        <f>U9/U89</f>
        <v>#DIV/0!</v>
      </c>
      <c r="W9" s="26">
        <f>U9*B9</f>
        <v>0</v>
      </c>
      <c r="X9" s="39"/>
      <c r="Y9" s="35" t="e">
        <f>X9/X89</f>
        <v>#DIV/0!</v>
      </c>
      <c r="Z9" s="29">
        <f>X9*B9</f>
        <v>0</v>
      </c>
      <c r="AA9" s="38"/>
      <c r="AB9" s="33" t="e">
        <f>AA9/AA89</f>
        <v>#DIV/0!</v>
      </c>
      <c r="AC9" s="26">
        <f>AA9*B9</f>
        <v>0</v>
      </c>
      <c r="AD9" s="39"/>
      <c r="AE9" s="35" t="e">
        <f>AD9/AD89</f>
        <v>#DIV/0!</v>
      </c>
      <c r="AF9" s="29">
        <f>AD9*B9</f>
        <v>0</v>
      </c>
      <c r="AG9" s="38"/>
      <c r="AH9" s="33" t="e">
        <f>AG9/AG89</f>
        <v>#DIV/0!</v>
      </c>
      <c r="AI9" s="26">
        <f>AG9*B9</f>
        <v>0</v>
      </c>
      <c r="AJ9" s="39"/>
      <c r="AK9" s="35" t="e">
        <f>AJ9/AJ89</f>
        <v>#DIV/0!</v>
      </c>
      <c r="AL9" s="29">
        <f>AJ9*B9</f>
        <v>0</v>
      </c>
    </row>
    <row r="10" spans="1:38" s="21" customFormat="1" ht="13.5" thickBot="1" x14ac:dyDescent="0.25">
      <c r="A10" s="13" t="s">
        <v>24</v>
      </c>
      <c r="B10" s="14"/>
      <c r="C10" s="15">
        <f>SUM(C11:C15)</f>
        <v>0</v>
      </c>
      <c r="D10" s="16" t="e">
        <f>C10/C89</f>
        <v>#DIV/0!</v>
      </c>
      <c r="E10" s="17"/>
      <c r="F10" s="18">
        <f>SUM(F11:F15)</f>
        <v>0</v>
      </c>
      <c r="G10" s="19" t="e">
        <f>F10/F89</f>
        <v>#DIV/0!</v>
      </c>
      <c r="H10" s="20"/>
      <c r="I10" s="15">
        <f>SUM(I11:I15)</f>
        <v>241</v>
      </c>
      <c r="J10" s="16">
        <f>I10/I89</f>
        <v>0.20901994796183868</v>
      </c>
      <c r="K10" s="17"/>
      <c r="L10" s="18">
        <f>SUM(L11:L15)</f>
        <v>277</v>
      </c>
      <c r="M10" s="19">
        <f>L10/L89</f>
        <v>0.22817133443163098</v>
      </c>
      <c r="N10" s="20"/>
      <c r="O10" s="15">
        <f>SUM(O11:O15)</f>
        <v>321</v>
      </c>
      <c r="P10" s="16">
        <f>O10/O89</f>
        <v>0.27249575551782684</v>
      </c>
      <c r="Q10" s="17"/>
      <c r="R10" s="18">
        <f>SUM(R11:R15)</f>
        <v>0</v>
      </c>
      <c r="S10" s="19" t="e">
        <f>R10/R89</f>
        <v>#DIV/0!</v>
      </c>
      <c r="T10" s="20"/>
      <c r="U10" s="15">
        <f>SUM(U11:U15)</f>
        <v>0</v>
      </c>
      <c r="V10" s="16" t="e">
        <f>U10/U89</f>
        <v>#DIV/0!</v>
      </c>
      <c r="W10" s="17"/>
      <c r="X10" s="18">
        <f>SUM(X11:X15)</f>
        <v>0</v>
      </c>
      <c r="Y10" s="19" t="e">
        <f>X10/X89</f>
        <v>#DIV/0!</v>
      </c>
      <c r="Z10" s="20"/>
      <c r="AA10" s="15">
        <f>SUM(AA11:AA15)</f>
        <v>0</v>
      </c>
      <c r="AB10" s="16" t="e">
        <f>AA10/AA89</f>
        <v>#DIV/0!</v>
      </c>
      <c r="AC10" s="17"/>
      <c r="AD10" s="18">
        <f>SUM(AD11:AD15)</f>
        <v>0</v>
      </c>
      <c r="AE10" s="19" t="e">
        <f>AD10/AD89</f>
        <v>#DIV/0!</v>
      </c>
      <c r="AF10" s="20"/>
      <c r="AG10" s="15">
        <f>SUM(AG11:AG15)</f>
        <v>0</v>
      </c>
      <c r="AH10" s="16" t="e">
        <f>AG10/AG89</f>
        <v>#DIV/0!</v>
      </c>
      <c r="AI10" s="17"/>
      <c r="AJ10" s="18">
        <f>SUM(AJ11:AJ15)</f>
        <v>0</v>
      </c>
      <c r="AK10" s="19" t="e">
        <f>AJ10/AJ89</f>
        <v>#DIV/0!</v>
      </c>
      <c r="AL10" s="20"/>
    </row>
    <row r="11" spans="1:38" x14ac:dyDescent="0.25">
      <c r="A11" s="22" t="s">
        <v>25</v>
      </c>
      <c r="B11" s="23">
        <v>671.27</v>
      </c>
      <c r="C11" s="24"/>
      <c r="D11" s="25" t="e">
        <f>C11/C89</f>
        <v>#DIV/0!</v>
      </c>
      <c r="E11" s="26">
        <f t="shared" si="0"/>
        <v>0</v>
      </c>
      <c r="F11" s="27"/>
      <c r="G11" s="28" t="e">
        <f>F11/F89</f>
        <v>#DIV/0!</v>
      </c>
      <c r="H11" s="29">
        <f t="shared" ref="H11:H74" si="1">F11*B11</f>
        <v>0</v>
      </c>
      <c r="I11" s="24"/>
      <c r="J11" s="25">
        <f>I11/I89</f>
        <v>0</v>
      </c>
      <c r="K11" s="26">
        <f>B11*I11</f>
        <v>0</v>
      </c>
      <c r="L11" s="27"/>
      <c r="M11" s="28">
        <f>L11/L89</f>
        <v>0</v>
      </c>
      <c r="N11" s="29">
        <f>B11*L11</f>
        <v>0</v>
      </c>
      <c r="O11" s="24"/>
      <c r="P11" s="25">
        <f>O11/O89</f>
        <v>0</v>
      </c>
      <c r="Q11" s="26">
        <f>O11*B11</f>
        <v>0</v>
      </c>
      <c r="R11" s="27"/>
      <c r="S11" s="28" t="e">
        <f>R11/R89</f>
        <v>#DIV/0!</v>
      </c>
      <c r="T11" s="29">
        <f t="shared" ref="T11:T64" si="2">R11*B11</f>
        <v>0</v>
      </c>
      <c r="U11" s="24"/>
      <c r="V11" s="25" t="e">
        <f>U11/U89</f>
        <v>#DIV/0!</v>
      </c>
      <c r="W11" s="26">
        <f>U11*B11</f>
        <v>0</v>
      </c>
      <c r="X11" s="27"/>
      <c r="Y11" s="28" t="e">
        <f>X11/X89</f>
        <v>#DIV/0!</v>
      </c>
      <c r="Z11" s="29">
        <f>X11*B11</f>
        <v>0</v>
      </c>
      <c r="AA11" s="24"/>
      <c r="AB11" s="25" t="e">
        <f>AA11/AA89</f>
        <v>#DIV/0!</v>
      </c>
      <c r="AC11" s="26">
        <f>AA11*B11</f>
        <v>0</v>
      </c>
      <c r="AD11" s="27"/>
      <c r="AE11" s="28" t="e">
        <f>AD11/AD89</f>
        <v>#DIV/0!</v>
      </c>
      <c r="AF11" s="29">
        <f>AD11*B11</f>
        <v>0</v>
      </c>
      <c r="AG11" s="24"/>
      <c r="AH11" s="25" t="e">
        <f>AG11/AG89</f>
        <v>#DIV/0!</v>
      </c>
      <c r="AI11" s="26">
        <f>AG11*B11</f>
        <v>0</v>
      </c>
      <c r="AJ11" s="27"/>
      <c r="AK11" s="28" t="e">
        <f>AJ11/AJ89</f>
        <v>#DIV/0!</v>
      </c>
      <c r="AL11" s="29">
        <f>AJ11*B11</f>
        <v>0</v>
      </c>
    </row>
    <row r="12" spans="1:38" x14ac:dyDescent="0.25">
      <c r="A12" s="30" t="s">
        <v>26</v>
      </c>
      <c r="B12" s="31">
        <v>602.25</v>
      </c>
      <c r="C12" s="32"/>
      <c r="D12" s="33" t="e">
        <f>C12/C89</f>
        <v>#DIV/0!</v>
      </c>
      <c r="E12" s="26">
        <f t="shared" si="0"/>
        <v>0</v>
      </c>
      <c r="F12" s="34"/>
      <c r="G12" s="35" t="e">
        <f>F12/F89</f>
        <v>#DIV/0!</v>
      </c>
      <c r="H12" s="29">
        <f t="shared" si="1"/>
        <v>0</v>
      </c>
      <c r="I12" s="32"/>
      <c r="J12" s="33">
        <f>I12/I89</f>
        <v>0</v>
      </c>
      <c r="K12" s="26">
        <f>B12*I12</f>
        <v>0</v>
      </c>
      <c r="L12" s="34"/>
      <c r="M12" s="35">
        <f>L12/L89</f>
        <v>0</v>
      </c>
      <c r="N12" s="29">
        <f>B12*L12</f>
        <v>0</v>
      </c>
      <c r="O12" s="32"/>
      <c r="P12" s="33">
        <f>O12/O89</f>
        <v>0</v>
      </c>
      <c r="Q12" s="26">
        <f>O12*B12</f>
        <v>0</v>
      </c>
      <c r="R12" s="34"/>
      <c r="S12" s="35" t="e">
        <f>R12/R89</f>
        <v>#DIV/0!</v>
      </c>
      <c r="T12" s="29">
        <f t="shared" si="2"/>
        <v>0</v>
      </c>
      <c r="U12" s="32"/>
      <c r="V12" s="33" t="e">
        <f>U12/U89</f>
        <v>#DIV/0!</v>
      </c>
      <c r="W12" s="26">
        <f>U12*B12</f>
        <v>0</v>
      </c>
      <c r="X12" s="34"/>
      <c r="Y12" s="35" t="e">
        <f>X12/X89</f>
        <v>#DIV/0!</v>
      </c>
      <c r="Z12" s="29">
        <f>X12*B12</f>
        <v>0</v>
      </c>
      <c r="AA12" s="32"/>
      <c r="AB12" s="33" t="e">
        <f>AA12/AA89</f>
        <v>#DIV/0!</v>
      </c>
      <c r="AC12" s="26">
        <f>AA12*B12</f>
        <v>0</v>
      </c>
      <c r="AD12" s="34"/>
      <c r="AE12" s="35" t="e">
        <f>AD12/AD89</f>
        <v>#DIV/0!</v>
      </c>
      <c r="AF12" s="29">
        <f>AD12*B12</f>
        <v>0</v>
      </c>
      <c r="AG12" s="32"/>
      <c r="AH12" s="33" t="e">
        <f>AG12/AG89</f>
        <v>#DIV/0!</v>
      </c>
      <c r="AI12" s="26">
        <f>AG12*B12</f>
        <v>0</v>
      </c>
      <c r="AJ12" s="34"/>
      <c r="AK12" s="35" t="e">
        <f>AJ12/AJ89</f>
        <v>#DIV/0!</v>
      </c>
      <c r="AL12" s="29">
        <f>AJ12*B12</f>
        <v>0</v>
      </c>
    </row>
    <row r="13" spans="1:38" x14ac:dyDescent="0.25">
      <c r="A13" s="30" t="s">
        <v>27</v>
      </c>
      <c r="B13" s="31">
        <v>490.49</v>
      </c>
      <c r="C13" s="32"/>
      <c r="D13" s="33" t="e">
        <f>C13/C89</f>
        <v>#DIV/0!</v>
      </c>
      <c r="E13" s="26">
        <f t="shared" si="0"/>
        <v>0</v>
      </c>
      <c r="F13" s="34"/>
      <c r="G13" s="35" t="e">
        <f>F13/F89</f>
        <v>#DIV/0!</v>
      </c>
      <c r="H13" s="29">
        <f t="shared" si="1"/>
        <v>0</v>
      </c>
      <c r="I13" s="32">
        <v>93</v>
      </c>
      <c r="J13" s="33">
        <f>I13/I89</f>
        <v>8.065915004336513E-2</v>
      </c>
      <c r="K13" s="26">
        <f>B13*I13</f>
        <v>45615.57</v>
      </c>
      <c r="L13" s="34">
        <v>141</v>
      </c>
      <c r="M13" s="35">
        <f>L13/L89</f>
        <v>0.11614497528830313</v>
      </c>
      <c r="N13" s="29">
        <f>B13*L13</f>
        <v>69159.09</v>
      </c>
      <c r="O13" s="32">
        <v>196</v>
      </c>
      <c r="P13" s="33">
        <f>O13/O89</f>
        <v>0.166383701188455</v>
      </c>
      <c r="Q13" s="26">
        <f>O13*B13</f>
        <v>96136.040000000008</v>
      </c>
      <c r="R13" s="34"/>
      <c r="S13" s="35" t="e">
        <f>R13/R89</f>
        <v>#DIV/0!</v>
      </c>
      <c r="T13" s="29">
        <f t="shared" si="2"/>
        <v>0</v>
      </c>
      <c r="U13" s="32"/>
      <c r="V13" s="33" t="e">
        <f>U13/U89</f>
        <v>#DIV/0!</v>
      </c>
      <c r="W13" s="26">
        <f>U13*B13</f>
        <v>0</v>
      </c>
      <c r="X13" s="34"/>
      <c r="Y13" s="35" t="e">
        <f>X13/X89</f>
        <v>#DIV/0!</v>
      </c>
      <c r="Z13" s="29">
        <f>X13*B13</f>
        <v>0</v>
      </c>
      <c r="AA13" s="32"/>
      <c r="AB13" s="33" t="e">
        <f>AA13/AA89</f>
        <v>#DIV/0!</v>
      </c>
      <c r="AC13" s="26">
        <f>AA13*B13</f>
        <v>0</v>
      </c>
      <c r="AD13" s="34"/>
      <c r="AE13" s="35" t="e">
        <f>AD13/AD89</f>
        <v>#DIV/0!</v>
      </c>
      <c r="AF13" s="29">
        <f>AD13*B13</f>
        <v>0</v>
      </c>
      <c r="AG13" s="32"/>
      <c r="AH13" s="33" t="e">
        <f>AG13/AG89</f>
        <v>#DIV/0!</v>
      </c>
      <c r="AI13" s="26">
        <f>AG13*B13</f>
        <v>0</v>
      </c>
      <c r="AJ13" s="34"/>
      <c r="AK13" s="35" t="e">
        <f>AJ13/AJ89</f>
        <v>#DIV/0!</v>
      </c>
      <c r="AL13" s="29">
        <f>AJ13*B13</f>
        <v>0</v>
      </c>
    </row>
    <row r="14" spans="1:38" x14ac:dyDescent="0.25">
      <c r="A14" s="30" t="s">
        <v>28</v>
      </c>
      <c r="B14" s="31">
        <v>424.75</v>
      </c>
      <c r="C14" s="32"/>
      <c r="D14" s="33" t="e">
        <f>C14/C89</f>
        <v>#DIV/0!</v>
      </c>
      <c r="E14" s="26">
        <f t="shared" si="0"/>
        <v>0</v>
      </c>
      <c r="F14" s="34"/>
      <c r="G14" s="35" t="e">
        <f>F14/F89</f>
        <v>#DIV/0!</v>
      </c>
      <c r="H14" s="29">
        <f t="shared" si="1"/>
        <v>0</v>
      </c>
      <c r="I14" s="32">
        <v>138</v>
      </c>
      <c r="J14" s="33">
        <f>I14/I89</f>
        <v>0.1196877710320902</v>
      </c>
      <c r="K14" s="26">
        <f>B14*I14</f>
        <v>58615.5</v>
      </c>
      <c r="L14" s="34">
        <v>131</v>
      </c>
      <c r="M14" s="35">
        <f>L14/L89</f>
        <v>0.10790774299835255</v>
      </c>
      <c r="N14" s="29">
        <f>B14*L14</f>
        <v>55642.25</v>
      </c>
      <c r="O14" s="32">
        <v>94</v>
      </c>
      <c r="P14" s="33">
        <f>O14/O89</f>
        <v>7.979626485568761E-2</v>
      </c>
      <c r="Q14" s="26">
        <f>O14*B14</f>
        <v>39926.5</v>
      </c>
      <c r="R14" s="34"/>
      <c r="S14" s="35" t="e">
        <f>R14/R89</f>
        <v>#DIV/0!</v>
      </c>
      <c r="T14" s="29">
        <f t="shared" si="2"/>
        <v>0</v>
      </c>
      <c r="U14" s="32"/>
      <c r="V14" s="33" t="e">
        <f>U14/U89</f>
        <v>#DIV/0!</v>
      </c>
      <c r="W14" s="26">
        <f>U14*B14</f>
        <v>0</v>
      </c>
      <c r="X14" s="34"/>
      <c r="Y14" s="35" t="e">
        <f>X14/X89</f>
        <v>#DIV/0!</v>
      </c>
      <c r="Z14" s="29">
        <f>X14*B14</f>
        <v>0</v>
      </c>
      <c r="AA14" s="32"/>
      <c r="AB14" s="33" t="e">
        <f>AA14/AA89</f>
        <v>#DIV/0!</v>
      </c>
      <c r="AC14" s="26">
        <f>AA14*B14</f>
        <v>0</v>
      </c>
      <c r="AD14" s="34"/>
      <c r="AE14" s="35" t="e">
        <f>AD14/AD89</f>
        <v>#DIV/0!</v>
      </c>
      <c r="AF14" s="29">
        <f>AD14*B14</f>
        <v>0</v>
      </c>
      <c r="AG14" s="32"/>
      <c r="AH14" s="33" t="e">
        <f>AG14/AG89</f>
        <v>#DIV/0!</v>
      </c>
      <c r="AI14" s="26">
        <f>AG14*B14</f>
        <v>0</v>
      </c>
      <c r="AJ14" s="34"/>
      <c r="AK14" s="35" t="e">
        <f>AJ14/AJ89</f>
        <v>#DIV/0!</v>
      </c>
      <c r="AL14" s="29">
        <f>AJ14*B14</f>
        <v>0</v>
      </c>
    </row>
    <row r="15" spans="1:38" ht="15.75" thickBot="1" x14ac:dyDescent="0.3">
      <c r="A15" s="36" t="s">
        <v>29</v>
      </c>
      <c r="B15" s="37">
        <v>423.11</v>
      </c>
      <c r="C15" s="38"/>
      <c r="D15" s="40" t="e">
        <f>C15/C89</f>
        <v>#DIV/0!</v>
      </c>
      <c r="E15" s="26">
        <f t="shared" si="0"/>
        <v>0</v>
      </c>
      <c r="F15" s="39"/>
      <c r="G15" s="41" t="e">
        <f>F15/F89</f>
        <v>#DIV/0!</v>
      </c>
      <c r="H15" s="29">
        <f t="shared" si="1"/>
        <v>0</v>
      </c>
      <c r="I15" s="38">
        <v>10</v>
      </c>
      <c r="J15" s="40">
        <f>I15/I89</f>
        <v>8.6730268863833473E-3</v>
      </c>
      <c r="K15" s="26">
        <f>B15*I15</f>
        <v>4231.1000000000004</v>
      </c>
      <c r="L15" s="39">
        <v>5</v>
      </c>
      <c r="M15" s="41">
        <f>L15/L89</f>
        <v>4.1186161449752881E-3</v>
      </c>
      <c r="N15" s="29">
        <f>B15*L15</f>
        <v>2115.5500000000002</v>
      </c>
      <c r="O15" s="38">
        <v>31</v>
      </c>
      <c r="P15" s="40">
        <f>O15/O89</f>
        <v>2.6315789473684209E-2</v>
      </c>
      <c r="Q15" s="26">
        <f>O15*B15</f>
        <v>13116.41</v>
      </c>
      <c r="R15" s="39"/>
      <c r="S15" s="41" t="e">
        <f>R15/R89</f>
        <v>#DIV/0!</v>
      </c>
      <c r="T15" s="29">
        <f t="shared" si="2"/>
        <v>0</v>
      </c>
      <c r="U15" s="38"/>
      <c r="V15" s="40" t="e">
        <f>U15/U89</f>
        <v>#DIV/0!</v>
      </c>
      <c r="W15" s="26">
        <f>U15*B15</f>
        <v>0</v>
      </c>
      <c r="X15" s="39"/>
      <c r="Y15" s="41" t="e">
        <f>X15/X89</f>
        <v>#DIV/0!</v>
      </c>
      <c r="Z15" s="29">
        <f>X15*B15</f>
        <v>0</v>
      </c>
      <c r="AA15" s="38"/>
      <c r="AB15" s="40" t="e">
        <f>AA15/AA89</f>
        <v>#DIV/0!</v>
      </c>
      <c r="AC15" s="26">
        <f>AA15*B15</f>
        <v>0</v>
      </c>
      <c r="AD15" s="39"/>
      <c r="AE15" s="41" t="e">
        <f>AD15/AD89</f>
        <v>#DIV/0!</v>
      </c>
      <c r="AF15" s="29">
        <f>AD15*B15</f>
        <v>0</v>
      </c>
      <c r="AG15" s="38"/>
      <c r="AH15" s="40" t="e">
        <f>AG15/AG89</f>
        <v>#DIV/0!</v>
      </c>
      <c r="AI15" s="26">
        <f>AG15*B15</f>
        <v>0</v>
      </c>
      <c r="AJ15" s="39"/>
      <c r="AK15" s="41" t="e">
        <f>AJ15/AJ89</f>
        <v>#DIV/0!</v>
      </c>
      <c r="AL15" s="29">
        <f>AJ15*B15</f>
        <v>0</v>
      </c>
    </row>
    <row r="16" spans="1:38" s="21" customFormat="1" ht="13.5" thickBot="1" x14ac:dyDescent="0.25">
      <c r="A16" s="13" t="s">
        <v>30</v>
      </c>
      <c r="B16" s="14"/>
      <c r="C16" s="15">
        <f>SUM(C17:C21)</f>
        <v>0</v>
      </c>
      <c r="D16" s="16" t="e">
        <f>C16/C89</f>
        <v>#DIV/0!</v>
      </c>
      <c r="E16" s="17"/>
      <c r="F16" s="18">
        <f>SUM(F17:F21)</f>
        <v>0</v>
      </c>
      <c r="G16" s="19" t="e">
        <f>F16/F89</f>
        <v>#DIV/0!</v>
      </c>
      <c r="H16" s="20"/>
      <c r="I16" s="15">
        <f>SUM(I17:I21)</f>
        <v>135</v>
      </c>
      <c r="J16" s="16">
        <f>I16/I89</f>
        <v>0.11708586296617519</v>
      </c>
      <c r="K16" s="17"/>
      <c r="L16" s="18">
        <f>SUM(L17:L21)</f>
        <v>139</v>
      </c>
      <c r="M16" s="19">
        <f>L16/L89</f>
        <v>0.11449752883031301</v>
      </c>
      <c r="N16" s="20"/>
      <c r="O16" s="15">
        <f>SUM(O17:O21)</f>
        <v>98</v>
      </c>
      <c r="P16" s="16">
        <f>O16/O89</f>
        <v>8.3191850594227498E-2</v>
      </c>
      <c r="Q16" s="17"/>
      <c r="R16" s="18">
        <f>SUM(R17:R21)</f>
        <v>0</v>
      </c>
      <c r="S16" s="19" t="e">
        <f>R16/R89</f>
        <v>#DIV/0!</v>
      </c>
      <c r="T16" s="20"/>
      <c r="U16" s="15">
        <f>SUM(U17:U21)</f>
        <v>0</v>
      </c>
      <c r="V16" s="16" t="e">
        <f>U16/U89</f>
        <v>#DIV/0!</v>
      </c>
      <c r="W16" s="17"/>
      <c r="X16" s="18">
        <f>SUM(X17:X21)</f>
        <v>0</v>
      </c>
      <c r="Y16" s="19" t="e">
        <f>X16/X89</f>
        <v>#DIV/0!</v>
      </c>
      <c r="Z16" s="20"/>
      <c r="AA16" s="15">
        <f>SUM(AA17:AA21)</f>
        <v>0</v>
      </c>
      <c r="AB16" s="16" t="e">
        <f>AA16/AA89</f>
        <v>#DIV/0!</v>
      </c>
      <c r="AC16" s="17"/>
      <c r="AD16" s="18">
        <f>SUM(AD17:AD21)</f>
        <v>0</v>
      </c>
      <c r="AE16" s="19" t="e">
        <f>AD16/AD89</f>
        <v>#DIV/0!</v>
      </c>
      <c r="AF16" s="20"/>
      <c r="AG16" s="15">
        <f>SUM(AG17:AG21)</f>
        <v>0</v>
      </c>
      <c r="AH16" s="16" t="e">
        <f>AG16/AG89</f>
        <v>#DIV/0!</v>
      </c>
      <c r="AI16" s="17"/>
      <c r="AJ16" s="18">
        <f>SUM(AJ17:AJ21)</f>
        <v>0</v>
      </c>
      <c r="AK16" s="19" t="e">
        <f>AJ16/AJ89</f>
        <v>#DIV/0!</v>
      </c>
      <c r="AL16" s="20"/>
    </row>
    <row r="17" spans="1:38" x14ac:dyDescent="0.25">
      <c r="A17" s="22" t="s">
        <v>31</v>
      </c>
      <c r="B17" s="23">
        <v>608.19000000000005</v>
      </c>
      <c r="C17" s="24"/>
      <c r="D17" s="25" t="e">
        <f>C17/C89</f>
        <v>#DIV/0!</v>
      </c>
      <c r="E17" s="26">
        <f t="shared" si="0"/>
        <v>0</v>
      </c>
      <c r="F17" s="27"/>
      <c r="G17" s="28" t="e">
        <f>F17/F89</f>
        <v>#DIV/0!</v>
      </c>
      <c r="H17" s="29">
        <f t="shared" si="1"/>
        <v>0</v>
      </c>
      <c r="I17" s="24"/>
      <c r="J17" s="25">
        <f>I17/I89</f>
        <v>0</v>
      </c>
      <c r="K17" s="26">
        <f>B17*I17</f>
        <v>0</v>
      </c>
      <c r="L17" s="27"/>
      <c r="M17" s="28">
        <f>L17/L89</f>
        <v>0</v>
      </c>
      <c r="N17" s="29">
        <f>B17*L17</f>
        <v>0</v>
      </c>
      <c r="O17" s="24"/>
      <c r="P17" s="25">
        <f>O17/O89</f>
        <v>0</v>
      </c>
      <c r="Q17" s="26">
        <f>O17*B17</f>
        <v>0</v>
      </c>
      <c r="R17" s="27"/>
      <c r="S17" s="28" t="e">
        <f>R17/R89</f>
        <v>#DIV/0!</v>
      </c>
      <c r="T17" s="29">
        <f t="shared" si="2"/>
        <v>0</v>
      </c>
      <c r="U17" s="24"/>
      <c r="V17" s="25" t="e">
        <f>U17/U89</f>
        <v>#DIV/0!</v>
      </c>
      <c r="W17" s="26">
        <f>U17*B17</f>
        <v>0</v>
      </c>
      <c r="X17" s="27"/>
      <c r="Y17" s="28" t="e">
        <f>X17/X89</f>
        <v>#DIV/0!</v>
      </c>
      <c r="Z17" s="29">
        <f>X17*B17</f>
        <v>0</v>
      </c>
      <c r="AA17" s="24"/>
      <c r="AB17" s="25" t="e">
        <f>AA17/AA89</f>
        <v>#DIV/0!</v>
      </c>
      <c r="AC17" s="26">
        <f>AA17*B17</f>
        <v>0</v>
      </c>
      <c r="AD17" s="27"/>
      <c r="AE17" s="28" t="e">
        <f>AD17/AD89</f>
        <v>#DIV/0!</v>
      </c>
      <c r="AF17" s="29">
        <f>AD17*B17</f>
        <v>0</v>
      </c>
      <c r="AG17" s="24"/>
      <c r="AH17" s="25" t="e">
        <f>AG17/AG89</f>
        <v>#DIV/0!</v>
      </c>
      <c r="AI17" s="26">
        <f>AG17*B17</f>
        <v>0</v>
      </c>
      <c r="AJ17" s="27"/>
      <c r="AK17" s="28" t="e">
        <f>AJ17/AJ89</f>
        <v>#DIV/0!</v>
      </c>
      <c r="AL17" s="29">
        <f>AJ17*B17</f>
        <v>0</v>
      </c>
    </row>
    <row r="18" spans="1:38" x14ac:dyDescent="0.25">
      <c r="A18" s="30" t="s">
        <v>32</v>
      </c>
      <c r="B18" s="31">
        <v>542.44000000000005</v>
      </c>
      <c r="C18" s="32"/>
      <c r="D18" s="33" t="e">
        <f>C18/C89</f>
        <v>#DIV/0!</v>
      </c>
      <c r="E18" s="26">
        <f t="shared" si="0"/>
        <v>0</v>
      </c>
      <c r="F18" s="34"/>
      <c r="G18" s="35" t="e">
        <f>F18/F89</f>
        <v>#DIV/0!</v>
      </c>
      <c r="H18" s="29">
        <f t="shared" si="1"/>
        <v>0</v>
      </c>
      <c r="I18" s="32"/>
      <c r="J18" s="33">
        <f>I18/I89</f>
        <v>0</v>
      </c>
      <c r="K18" s="26">
        <f>B18*I18</f>
        <v>0</v>
      </c>
      <c r="L18" s="34"/>
      <c r="M18" s="35">
        <f>L18/L89</f>
        <v>0</v>
      </c>
      <c r="N18" s="29">
        <f>B18*L18</f>
        <v>0</v>
      </c>
      <c r="O18" s="32"/>
      <c r="P18" s="33">
        <f>O18/O89</f>
        <v>0</v>
      </c>
      <c r="Q18" s="26">
        <f>O18*B18</f>
        <v>0</v>
      </c>
      <c r="R18" s="34"/>
      <c r="S18" s="35" t="e">
        <f>R18/R89</f>
        <v>#DIV/0!</v>
      </c>
      <c r="T18" s="29">
        <f t="shared" si="2"/>
        <v>0</v>
      </c>
      <c r="U18" s="32"/>
      <c r="V18" s="33" t="e">
        <f>U18/U89</f>
        <v>#DIV/0!</v>
      </c>
      <c r="W18" s="26">
        <f>U18*B18</f>
        <v>0</v>
      </c>
      <c r="X18" s="34"/>
      <c r="Y18" s="35" t="e">
        <f>X18/X89</f>
        <v>#DIV/0!</v>
      </c>
      <c r="Z18" s="29">
        <f>X18*B18</f>
        <v>0</v>
      </c>
      <c r="AA18" s="32"/>
      <c r="AB18" s="33" t="e">
        <f>AA18/AA89</f>
        <v>#DIV/0!</v>
      </c>
      <c r="AC18" s="26">
        <f>AA18*B18</f>
        <v>0</v>
      </c>
      <c r="AD18" s="34"/>
      <c r="AE18" s="35" t="e">
        <f>AD18/AD89</f>
        <v>#DIV/0!</v>
      </c>
      <c r="AF18" s="29">
        <f>AD18*B18</f>
        <v>0</v>
      </c>
      <c r="AG18" s="32"/>
      <c r="AH18" s="33" t="e">
        <f>AG18/AG89</f>
        <v>#DIV/0!</v>
      </c>
      <c r="AI18" s="26">
        <f>AG18*B18</f>
        <v>0</v>
      </c>
      <c r="AJ18" s="34"/>
      <c r="AK18" s="35" t="e">
        <f>AJ18/AJ89</f>
        <v>#DIV/0!</v>
      </c>
      <c r="AL18" s="29">
        <f>AJ18*B18</f>
        <v>0</v>
      </c>
    </row>
    <row r="19" spans="1:38" x14ac:dyDescent="0.25">
      <c r="A19" s="30" t="s">
        <v>33</v>
      </c>
      <c r="B19" s="31">
        <v>427.41</v>
      </c>
      <c r="C19" s="32"/>
      <c r="D19" s="33" t="e">
        <f>C19/C89</f>
        <v>#DIV/0!</v>
      </c>
      <c r="E19" s="26">
        <f>C19*B19</f>
        <v>0</v>
      </c>
      <c r="F19" s="34"/>
      <c r="G19" s="35" t="e">
        <f>F19/F89</f>
        <v>#DIV/0!</v>
      </c>
      <c r="H19" s="29">
        <f t="shared" si="1"/>
        <v>0</v>
      </c>
      <c r="I19" s="32">
        <v>49</v>
      </c>
      <c r="J19" s="33">
        <f>I19/I89</f>
        <v>4.2497831743278404E-2</v>
      </c>
      <c r="K19" s="26">
        <f>B19*I19</f>
        <v>20943.09</v>
      </c>
      <c r="L19" s="34">
        <v>69</v>
      </c>
      <c r="M19" s="35">
        <f>L19/L89</f>
        <v>5.6836902800658978E-2</v>
      </c>
      <c r="N19" s="29">
        <f>B19*L19</f>
        <v>29491.29</v>
      </c>
      <c r="O19" s="32">
        <v>38</v>
      </c>
      <c r="P19" s="33">
        <f>O19/O89</f>
        <v>3.2258064516129031E-2</v>
      </c>
      <c r="Q19" s="26">
        <f>O19*B19</f>
        <v>16241.580000000002</v>
      </c>
      <c r="R19" s="34"/>
      <c r="S19" s="35" t="e">
        <f>R19/R89</f>
        <v>#DIV/0!</v>
      </c>
      <c r="T19" s="29">
        <f t="shared" si="2"/>
        <v>0</v>
      </c>
      <c r="U19" s="32"/>
      <c r="V19" s="33" t="e">
        <f>U19/U89</f>
        <v>#DIV/0!</v>
      </c>
      <c r="W19" s="26">
        <f>U19*B19</f>
        <v>0</v>
      </c>
      <c r="X19" s="34"/>
      <c r="Y19" s="35" t="e">
        <f>X19/X89</f>
        <v>#DIV/0!</v>
      </c>
      <c r="Z19" s="29">
        <f>X19*B19</f>
        <v>0</v>
      </c>
      <c r="AA19" s="32"/>
      <c r="AB19" s="33" t="e">
        <f>AA19/AA89</f>
        <v>#DIV/0!</v>
      </c>
      <c r="AC19" s="26">
        <f>AA19*B19</f>
        <v>0</v>
      </c>
      <c r="AD19" s="34"/>
      <c r="AE19" s="35" t="e">
        <f>AD19/AD89</f>
        <v>#DIV/0!</v>
      </c>
      <c r="AF19" s="29">
        <f>AD19*B19</f>
        <v>0</v>
      </c>
      <c r="AG19" s="32"/>
      <c r="AH19" s="33" t="e">
        <f>AG19/AG89</f>
        <v>#DIV/0!</v>
      </c>
      <c r="AI19" s="26">
        <f>AG19*B19</f>
        <v>0</v>
      </c>
      <c r="AJ19" s="34"/>
      <c r="AK19" s="35" t="e">
        <f>AJ19/AJ89</f>
        <v>#DIV/0!</v>
      </c>
      <c r="AL19" s="29">
        <f>AJ19*B19</f>
        <v>0</v>
      </c>
    </row>
    <row r="20" spans="1:38" x14ac:dyDescent="0.25">
      <c r="A20" s="30" t="s">
        <v>34</v>
      </c>
      <c r="B20" s="31">
        <v>384.68</v>
      </c>
      <c r="C20" s="32"/>
      <c r="D20" s="33" t="e">
        <f>C20/C89</f>
        <v>#DIV/0!</v>
      </c>
      <c r="E20" s="26">
        <f t="shared" si="0"/>
        <v>0</v>
      </c>
      <c r="F20" s="34"/>
      <c r="G20" s="35" t="e">
        <f>F20/F89</f>
        <v>#DIV/0!</v>
      </c>
      <c r="H20" s="29">
        <f t="shared" si="1"/>
        <v>0</v>
      </c>
      <c r="I20" s="32">
        <v>57</v>
      </c>
      <c r="J20" s="33">
        <f>I20/I89</f>
        <v>4.9436253252385085E-2</v>
      </c>
      <c r="K20" s="26">
        <f>B20*I20</f>
        <v>21926.760000000002</v>
      </c>
      <c r="L20" s="34">
        <v>69</v>
      </c>
      <c r="M20" s="35">
        <f>L20/L89</f>
        <v>5.6836902800658978E-2</v>
      </c>
      <c r="N20" s="29">
        <f>B20*L20</f>
        <v>26542.920000000002</v>
      </c>
      <c r="O20" s="32">
        <v>60</v>
      </c>
      <c r="P20" s="33">
        <f>O20/O89</f>
        <v>5.0933786078098474E-2</v>
      </c>
      <c r="Q20" s="26">
        <f>O20*B20</f>
        <v>23080.799999999999</v>
      </c>
      <c r="R20" s="34"/>
      <c r="S20" s="35" t="e">
        <f>R20/R89</f>
        <v>#DIV/0!</v>
      </c>
      <c r="T20" s="29">
        <f t="shared" si="2"/>
        <v>0</v>
      </c>
      <c r="U20" s="32"/>
      <c r="V20" s="33" t="e">
        <f>U20/U89</f>
        <v>#DIV/0!</v>
      </c>
      <c r="W20" s="26">
        <f>U20*B20</f>
        <v>0</v>
      </c>
      <c r="X20" s="34"/>
      <c r="Y20" s="35" t="e">
        <f>X20/X89</f>
        <v>#DIV/0!</v>
      </c>
      <c r="Z20" s="29">
        <f>X20*B20</f>
        <v>0</v>
      </c>
      <c r="AA20" s="32"/>
      <c r="AB20" s="33" t="e">
        <f>AA20/AA89</f>
        <v>#DIV/0!</v>
      </c>
      <c r="AC20" s="26">
        <f>AA20*B20</f>
        <v>0</v>
      </c>
      <c r="AD20" s="34"/>
      <c r="AE20" s="35" t="e">
        <f>AD20/AD89</f>
        <v>#DIV/0!</v>
      </c>
      <c r="AF20" s="29">
        <f>AD20*B20</f>
        <v>0</v>
      </c>
      <c r="AG20" s="32"/>
      <c r="AH20" s="33" t="e">
        <f>AG20/AG89</f>
        <v>#DIV/0!</v>
      </c>
      <c r="AI20" s="26">
        <f>AG20*B20</f>
        <v>0</v>
      </c>
      <c r="AJ20" s="34"/>
      <c r="AK20" s="35" t="e">
        <f>AJ20/AJ89</f>
        <v>#DIV/0!</v>
      </c>
      <c r="AL20" s="29">
        <f>AJ20*B20</f>
        <v>0</v>
      </c>
    </row>
    <row r="21" spans="1:38" ht="15.75" thickBot="1" x14ac:dyDescent="0.3">
      <c r="A21" s="36" t="s">
        <v>35</v>
      </c>
      <c r="B21" s="37">
        <v>338.66</v>
      </c>
      <c r="C21" s="38"/>
      <c r="D21" s="40" t="e">
        <f>C21/C89</f>
        <v>#DIV/0!</v>
      </c>
      <c r="E21" s="26">
        <f t="shared" si="0"/>
        <v>0</v>
      </c>
      <c r="F21" s="39"/>
      <c r="G21" s="41" t="e">
        <f>F21/F89</f>
        <v>#DIV/0!</v>
      </c>
      <c r="H21" s="29">
        <f t="shared" si="1"/>
        <v>0</v>
      </c>
      <c r="I21" s="38">
        <v>29</v>
      </c>
      <c r="J21" s="40">
        <f>I21/I89</f>
        <v>2.5151777970511709E-2</v>
      </c>
      <c r="K21" s="26">
        <f>B21*I21</f>
        <v>9821.1400000000012</v>
      </c>
      <c r="L21" s="39">
        <v>1</v>
      </c>
      <c r="M21" s="41">
        <f>L21/L89</f>
        <v>8.2372322899505767E-4</v>
      </c>
      <c r="N21" s="29">
        <f>B21*L21</f>
        <v>338.66</v>
      </c>
      <c r="O21" s="38"/>
      <c r="P21" s="40">
        <f>O21/O89</f>
        <v>0</v>
      </c>
      <c r="Q21" s="26">
        <f>O21*B21</f>
        <v>0</v>
      </c>
      <c r="R21" s="39"/>
      <c r="S21" s="41" t="e">
        <f>R21/R89</f>
        <v>#DIV/0!</v>
      </c>
      <c r="T21" s="29">
        <f t="shared" si="2"/>
        <v>0</v>
      </c>
      <c r="U21" s="38"/>
      <c r="V21" s="40" t="e">
        <f>U21/U89</f>
        <v>#DIV/0!</v>
      </c>
      <c r="W21" s="26">
        <f>U21*B21</f>
        <v>0</v>
      </c>
      <c r="X21" s="39"/>
      <c r="Y21" s="41" t="e">
        <f>X21/X89</f>
        <v>#DIV/0!</v>
      </c>
      <c r="Z21" s="29">
        <f>X21*B21</f>
        <v>0</v>
      </c>
      <c r="AA21" s="38"/>
      <c r="AB21" s="40" t="e">
        <f>AA21/AA89</f>
        <v>#DIV/0!</v>
      </c>
      <c r="AC21" s="26">
        <f>AA21*B21</f>
        <v>0</v>
      </c>
      <c r="AD21" s="39"/>
      <c r="AE21" s="41" t="e">
        <f>AD21/AD89</f>
        <v>#DIV/0!</v>
      </c>
      <c r="AF21" s="29">
        <f>AD21*B21</f>
        <v>0</v>
      </c>
      <c r="AG21" s="38"/>
      <c r="AH21" s="40" t="e">
        <f>AG21/AG89</f>
        <v>#DIV/0!</v>
      </c>
      <c r="AI21" s="26">
        <f>AG21*B21</f>
        <v>0</v>
      </c>
      <c r="AJ21" s="39"/>
      <c r="AK21" s="41" t="e">
        <f>AJ21/AJ89</f>
        <v>#DIV/0!</v>
      </c>
      <c r="AL21" s="29">
        <f>AJ21*B21</f>
        <v>0</v>
      </c>
    </row>
    <row r="22" spans="1:38" s="21" customFormat="1" ht="13.5" thickBot="1" x14ac:dyDescent="0.25">
      <c r="A22" s="13" t="s">
        <v>36</v>
      </c>
      <c r="B22" s="14"/>
      <c r="C22" s="15">
        <f>SUM(C23:C27)</f>
        <v>0</v>
      </c>
      <c r="D22" s="16" t="e">
        <f>C22/C89</f>
        <v>#DIV/0!</v>
      </c>
      <c r="E22" s="17"/>
      <c r="F22" s="18">
        <f>SUM(F23:F27)</f>
        <v>0</v>
      </c>
      <c r="G22" s="19" t="e">
        <f>F22/F89</f>
        <v>#DIV/0!</v>
      </c>
      <c r="H22" s="20"/>
      <c r="I22" s="15">
        <f>SUM(I23:I27)</f>
        <v>27</v>
      </c>
      <c r="J22" s="16">
        <f>I22/I89</f>
        <v>2.3417172593235037E-2</v>
      </c>
      <c r="K22" s="17"/>
      <c r="L22" s="18">
        <f>SUM(L23:L27)</f>
        <v>78</v>
      </c>
      <c r="M22" s="19">
        <f>L22/L89</f>
        <v>6.4250411861614495E-2</v>
      </c>
      <c r="N22" s="20"/>
      <c r="O22" s="15">
        <f>SUM(O23:O27)</f>
        <v>50</v>
      </c>
      <c r="P22" s="16">
        <f>O22/O89</f>
        <v>4.2444821731748725E-2</v>
      </c>
      <c r="Q22" s="17"/>
      <c r="R22" s="18">
        <f>SUM(R23:R27)</f>
        <v>0</v>
      </c>
      <c r="S22" s="19" t="e">
        <f>R22/R89</f>
        <v>#DIV/0!</v>
      </c>
      <c r="T22" s="20"/>
      <c r="U22" s="15">
        <f>SUM(U23:U27)</f>
        <v>0</v>
      </c>
      <c r="V22" s="16" t="e">
        <f>U22/U89</f>
        <v>#DIV/0!</v>
      </c>
      <c r="W22" s="17"/>
      <c r="X22" s="18">
        <f>SUM(X23:X27)</f>
        <v>0</v>
      </c>
      <c r="Y22" s="19" t="e">
        <f>X22/X89</f>
        <v>#DIV/0!</v>
      </c>
      <c r="Z22" s="20"/>
      <c r="AA22" s="15">
        <f>SUM(AA23:AA27)</f>
        <v>0</v>
      </c>
      <c r="AB22" s="16" t="e">
        <f>AA22/AA89</f>
        <v>#DIV/0!</v>
      </c>
      <c r="AC22" s="17"/>
      <c r="AD22" s="18">
        <f>SUM(AD23:AD27)</f>
        <v>0</v>
      </c>
      <c r="AE22" s="19" t="e">
        <f>AD22/AD89</f>
        <v>#DIV/0!</v>
      </c>
      <c r="AF22" s="20"/>
      <c r="AG22" s="15">
        <f>SUM(AG23:AG27)</f>
        <v>0</v>
      </c>
      <c r="AH22" s="16" t="e">
        <f>AG22/AG89</f>
        <v>#DIV/0!</v>
      </c>
      <c r="AI22" s="17"/>
      <c r="AJ22" s="18">
        <f>SUM(AJ23:AJ27)</f>
        <v>0</v>
      </c>
      <c r="AK22" s="19" t="e">
        <f>AJ22/AJ89</f>
        <v>#DIV/0!</v>
      </c>
      <c r="AL22" s="20"/>
    </row>
    <row r="23" spans="1:38" x14ac:dyDescent="0.25">
      <c r="A23" s="42" t="s">
        <v>37</v>
      </c>
      <c r="B23" s="43">
        <v>557.9</v>
      </c>
      <c r="C23" s="44"/>
      <c r="D23" s="45" t="e">
        <f>C23/C89</f>
        <v>#DIV/0!</v>
      </c>
      <c r="E23" s="26">
        <f t="shared" si="0"/>
        <v>0</v>
      </c>
      <c r="F23" s="46"/>
      <c r="G23" s="47" t="e">
        <f>F23/F89</f>
        <v>#DIV/0!</v>
      </c>
      <c r="H23" s="29">
        <f t="shared" si="1"/>
        <v>0</v>
      </c>
      <c r="I23" s="44"/>
      <c r="J23" s="45">
        <f>I23/I89</f>
        <v>0</v>
      </c>
      <c r="K23" s="26">
        <f>B23*I23</f>
        <v>0</v>
      </c>
      <c r="L23" s="46"/>
      <c r="M23" s="47">
        <f>L23/L89</f>
        <v>0</v>
      </c>
      <c r="N23" s="29">
        <f>B23*L23</f>
        <v>0</v>
      </c>
      <c r="O23" s="44"/>
      <c r="P23" s="45">
        <f>O23/O89</f>
        <v>0</v>
      </c>
      <c r="Q23" s="26">
        <f>O23*B23</f>
        <v>0</v>
      </c>
      <c r="R23" s="46"/>
      <c r="S23" s="47" t="e">
        <f>R23/R89</f>
        <v>#DIV/0!</v>
      </c>
      <c r="T23" s="29">
        <f t="shared" si="2"/>
        <v>0</v>
      </c>
      <c r="U23" s="44"/>
      <c r="V23" s="45" t="e">
        <f>U23/U89</f>
        <v>#DIV/0!</v>
      </c>
      <c r="W23" s="26">
        <f>U23*B23</f>
        <v>0</v>
      </c>
      <c r="X23" s="46"/>
      <c r="Y23" s="47" t="e">
        <f>X23/X89</f>
        <v>#DIV/0!</v>
      </c>
      <c r="Z23" s="29">
        <f>X23*B23</f>
        <v>0</v>
      </c>
      <c r="AA23" s="44"/>
      <c r="AB23" s="45" t="e">
        <f>AA23/AA89</f>
        <v>#DIV/0!</v>
      </c>
      <c r="AC23" s="26">
        <f>AA23*B23</f>
        <v>0</v>
      </c>
      <c r="AD23" s="46"/>
      <c r="AE23" s="47" t="e">
        <f>AD23/AD89</f>
        <v>#DIV/0!</v>
      </c>
      <c r="AF23" s="29">
        <f>AD23*B23</f>
        <v>0</v>
      </c>
      <c r="AG23" s="44"/>
      <c r="AH23" s="45" t="e">
        <f>AG23/AG89</f>
        <v>#DIV/0!</v>
      </c>
      <c r="AI23" s="26">
        <f>AG23*B23</f>
        <v>0</v>
      </c>
      <c r="AJ23" s="46"/>
      <c r="AK23" s="47" t="e">
        <f>AJ23/AJ89</f>
        <v>#DIV/0!</v>
      </c>
      <c r="AL23" s="29">
        <f>AJ23*B23</f>
        <v>0</v>
      </c>
    </row>
    <row r="24" spans="1:38" x14ac:dyDescent="0.25">
      <c r="A24" s="30" t="s">
        <v>38</v>
      </c>
      <c r="B24" s="31">
        <v>511.88</v>
      </c>
      <c r="C24" s="32"/>
      <c r="D24" s="33" t="e">
        <f>C24/C89</f>
        <v>#DIV/0!</v>
      </c>
      <c r="E24" s="26">
        <f t="shared" si="0"/>
        <v>0</v>
      </c>
      <c r="F24" s="34"/>
      <c r="G24" s="35" t="e">
        <f>F24/F89</f>
        <v>#DIV/0!</v>
      </c>
      <c r="H24" s="29">
        <f t="shared" si="1"/>
        <v>0</v>
      </c>
      <c r="I24" s="32"/>
      <c r="J24" s="33">
        <f>I24/I89</f>
        <v>0</v>
      </c>
      <c r="K24" s="26">
        <f>B24*I24</f>
        <v>0</v>
      </c>
      <c r="L24" s="34"/>
      <c r="M24" s="35">
        <f>L24/L89</f>
        <v>0</v>
      </c>
      <c r="N24" s="29">
        <f>B24*L24</f>
        <v>0</v>
      </c>
      <c r="O24" s="32"/>
      <c r="P24" s="33">
        <f>O24/O89</f>
        <v>0</v>
      </c>
      <c r="Q24" s="26">
        <f>O24*B24</f>
        <v>0</v>
      </c>
      <c r="R24" s="34"/>
      <c r="S24" s="35" t="e">
        <f>R24/R89</f>
        <v>#DIV/0!</v>
      </c>
      <c r="T24" s="29">
        <f t="shared" si="2"/>
        <v>0</v>
      </c>
      <c r="U24" s="32"/>
      <c r="V24" s="33" t="e">
        <f>U24/U89</f>
        <v>#DIV/0!</v>
      </c>
      <c r="W24" s="26">
        <f>U24*B24</f>
        <v>0</v>
      </c>
      <c r="X24" s="34"/>
      <c r="Y24" s="35" t="e">
        <f>X24/X89</f>
        <v>#DIV/0!</v>
      </c>
      <c r="Z24" s="29">
        <f>X24*B24</f>
        <v>0</v>
      </c>
      <c r="AA24" s="32"/>
      <c r="AB24" s="33" t="e">
        <f>AA24/AA89</f>
        <v>#DIV/0!</v>
      </c>
      <c r="AC24" s="26">
        <f>AA24*B24</f>
        <v>0</v>
      </c>
      <c r="AD24" s="34"/>
      <c r="AE24" s="35" t="e">
        <f>AD24/AD89</f>
        <v>#DIV/0!</v>
      </c>
      <c r="AF24" s="29">
        <f>AD24*B24</f>
        <v>0</v>
      </c>
      <c r="AG24" s="32"/>
      <c r="AH24" s="33" t="e">
        <f>AG24/AG89</f>
        <v>#DIV/0!</v>
      </c>
      <c r="AI24" s="26">
        <f>AG24*B24</f>
        <v>0</v>
      </c>
      <c r="AJ24" s="34"/>
      <c r="AK24" s="35" t="e">
        <f>AJ24/AJ89</f>
        <v>#DIV/0!</v>
      </c>
      <c r="AL24" s="29">
        <f>AJ24*B24</f>
        <v>0</v>
      </c>
    </row>
    <row r="25" spans="1:38" x14ac:dyDescent="0.25">
      <c r="A25" s="30" t="s">
        <v>39</v>
      </c>
      <c r="B25" s="31">
        <v>375.47</v>
      </c>
      <c r="C25" s="32"/>
      <c r="D25" s="33" t="e">
        <f>C25/C89</f>
        <v>#DIV/0!</v>
      </c>
      <c r="E25" s="26">
        <f t="shared" si="0"/>
        <v>0</v>
      </c>
      <c r="F25" s="34"/>
      <c r="G25" s="35" t="e">
        <f>F25/F89</f>
        <v>#DIV/0!</v>
      </c>
      <c r="H25" s="29">
        <f t="shared" si="1"/>
        <v>0</v>
      </c>
      <c r="I25" s="32">
        <v>19</v>
      </c>
      <c r="J25" s="33">
        <f>I25/I89</f>
        <v>1.647875108412836E-2</v>
      </c>
      <c r="K25" s="26">
        <f>B25*I25</f>
        <v>7133.93</v>
      </c>
      <c r="L25" s="34">
        <v>62</v>
      </c>
      <c r="M25" s="35">
        <f>L25/L89</f>
        <v>5.1070840197693576E-2</v>
      </c>
      <c r="N25" s="29">
        <f>B25*L25</f>
        <v>23279.140000000003</v>
      </c>
      <c r="O25" s="32">
        <v>28</v>
      </c>
      <c r="P25" s="33">
        <f>O25/O89</f>
        <v>2.3769100169779286E-2</v>
      </c>
      <c r="Q25" s="26">
        <f>O25*B25</f>
        <v>10513.16</v>
      </c>
      <c r="R25" s="34"/>
      <c r="S25" s="35" t="e">
        <f>R25/R89</f>
        <v>#DIV/0!</v>
      </c>
      <c r="T25" s="29">
        <f t="shared" si="2"/>
        <v>0</v>
      </c>
      <c r="U25" s="32"/>
      <c r="V25" s="33" t="e">
        <f>U25/U89</f>
        <v>#DIV/0!</v>
      </c>
      <c r="W25" s="26">
        <f>U25*B25</f>
        <v>0</v>
      </c>
      <c r="X25" s="34"/>
      <c r="Y25" s="35" t="e">
        <f>X25/X89</f>
        <v>#DIV/0!</v>
      </c>
      <c r="Z25" s="29">
        <f>X25*B25</f>
        <v>0</v>
      </c>
      <c r="AA25" s="32"/>
      <c r="AB25" s="33" t="e">
        <f>AA25/AA89</f>
        <v>#DIV/0!</v>
      </c>
      <c r="AC25" s="26">
        <f>AA25*B25</f>
        <v>0</v>
      </c>
      <c r="AD25" s="34"/>
      <c r="AE25" s="35" t="e">
        <f>AD25/AD89</f>
        <v>#DIV/0!</v>
      </c>
      <c r="AF25" s="29">
        <f>AD25*B25</f>
        <v>0</v>
      </c>
      <c r="AG25" s="32"/>
      <c r="AH25" s="33" t="e">
        <f>AG25/AG89</f>
        <v>#DIV/0!</v>
      </c>
      <c r="AI25" s="26">
        <f>AG25*B25</f>
        <v>0</v>
      </c>
      <c r="AJ25" s="34"/>
      <c r="AK25" s="35" t="e">
        <f>AJ25/AJ89</f>
        <v>#DIV/0!</v>
      </c>
      <c r="AL25" s="29">
        <f>AJ25*B25</f>
        <v>0</v>
      </c>
    </row>
    <row r="26" spans="1:38" x14ac:dyDescent="0.25">
      <c r="A26" s="30" t="s">
        <v>40</v>
      </c>
      <c r="B26" s="31">
        <v>352.47</v>
      </c>
      <c r="C26" s="32"/>
      <c r="D26" s="33" t="e">
        <f>C26/C89</f>
        <v>#DIV/0!</v>
      </c>
      <c r="E26" s="26">
        <f t="shared" si="0"/>
        <v>0</v>
      </c>
      <c r="F26" s="34"/>
      <c r="G26" s="35" t="e">
        <f>F26/F89</f>
        <v>#DIV/0!</v>
      </c>
      <c r="H26" s="29">
        <f t="shared" si="1"/>
        <v>0</v>
      </c>
      <c r="I26" s="32">
        <v>8</v>
      </c>
      <c r="J26" s="33">
        <f>I26/I89</f>
        <v>6.938421509106678E-3</v>
      </c>
      <c r="K26" s="26">
        <f>B26*I26</f>
        <v>2819.76</v>
      </c>
      <c r="L26" s="34">
        <v>13</v>
      </c>
      <c r="M26" s="35">
        <f>L26/L89</f>
        <v>1.070840197693575E-2</v>
      </c>
      <c r="N26" s="29">
        <f>B26*L26</f>
        <v>4582.1100000000006</v>
      </c>
      <c r="O26" s="32">
        <v>20</v>
      </c>
      <c r="P26" s="33">
        <f>O26/O89</f>
        <v>1.6977928692699491E-2</v>
      </c>
      <c r="Q26" s="26">
        <f>O26*B26</f>
        <v>7049.4000000000005</v>
      </c>
      <c r="R26" s="34"/>
      <c r="S26" s="35" t="e">
        <f>R26/R89</f>
        <v>#DIV/0!</v>
      </c>
      <c r="T26" s="29">
        <f t="shared" si="2"/>
        <v>0</v>
      </c>
      <c r="U26" s="32"/>
      <c r="V26" s="33" t="e">
        <f>U26/U89</f>
        <v>#DIV/0!</v>
      </c>
      <c r="W26" s="26">
        <f>U26*B26</f>
        <v>0</v>
      </c>
      <c r="X26" s="34"/>
      <c r="Y26" s="35" t="e">
        <f>X26/X89</f>
        <v>#DIV/0!</v>
      </c>
      <c r="Z26" s="29">
        <f>X26*B26</f>
        <v>0</v>
      </c>
      <c r="AA26" s="32"/>
      <c r="AB26" s="33" t="e">
        <f>AA26/AA89</f>
        <v>#DIV/0!</v>
      </c>
      <c r="AC26" s="26">
        <f>AA26*B26</f>
        <v>0</v>
      </c>
      <c r="AD26" s="34"/>
      <c r="AE26" s="35" t="e">
        <f>AD26/AD89</f>
        <v>#DIV/0!</v>
      </c>
      <c r="AF26" s="29">
        <f>AD26*B26</f>
        <v>0</v>
      </c>
      <c r="AG26" s="32"/>
      <c r="AH26" s="33" t="e">
        <f>AG26/AG89</f>
        <v>#DIV/0!</v>
      </c>
      <c r="AI26" s="26">
        <f>AG26*B26</f>
        <v>0</v>
      </c>
      <c r="AJ26" s="34"/>
      <c r="AK26" s="35" t="e">
        <f>AJ26/AJ89</f>
        <v>#DIV/0!</v>
      </c>
      <c r="AL26" s="29">
        <f>AJ26*B26</f>
        <v>0</v>
      </c>
    </row>
    <row r="27" spans="1:38" ht="15.75" thickBot="1" x14ac:dyDescent="0.3">
      <c r="A27" s="48" t="s">
        <v>41</v>
      </c>
      <c r="B27" s="49">
        <v>290.01</v>
      </c>
      <c r="C27" s="50"/>
      <c r="D27" s="51" t="e">
        <f>C27/C89</f>
        <v>#DIV/0!</v>
      </c>
      <c r="E27" s="52">
        <f t="shared" si="0"/>
        <v>0</v>
      </c>
      <c r="F27" s="53"/>
      <c r="G27" s="54" t="e">
        <f>F27/F89</f>
        <v>#DIV/0!</v>
      </c>
      <c r="H27" s="29">
        <f t="shared" si="1"/>
        <v>0</v>
      </c>
      <c r="I27" s="50"/>
      <c r="J27" s="51">
        <f>I27/I89</f>
        <v>0</v>
      </c>
      <c r="K27" s="52">
        <f>B27*I27</f>
        <v>0</v>
      </c>
      <c r="L27" s="53">
        <v>3</v>
      </c>
      <c r="M27" s="54">
        <f>L27/L89</f>
        <v>2.4711696869851728E-3</v>
      </c>
      <c r="N27" s="29">
        <f>B27*L27</f>
        <v>870.03</v>
      </c>
      <c r="O27" s="50">
        <v>2</v>
      </c>
      <c r="P27" s="51">
        <f>O27/O89</f>
        <v>1.697792869269949E-3</v>
      </c>
      <c r="Q27" s="52">
        <f>O27*B27</f>
        <v>580.02</v>
      </c>
      <c r="R27" s="53"/>
      <c r="S27" s="54" t="e">
        <f>R27/R89</f>
        <v>#DIV/0!</v>
      </c>
      <c r="T27" s="29">
        <f t="shared" si="2"/>
        <v>0</v>
      </c>
      <c r="U27" s="50"/>
      <c r="V27" s="51" t="e">
        <f>U27/U89</f>
        <v>#DIV/0!</v>
      </c>
      <c r="W27" s="52">
        <f>U27*B27</f>
        <v>0</v>
      </c>
      <c r="X27" s="53"/>
      <c r="Y27" s="54" t="e">
        <f>X27/X89</f>
        <v>#DIV/0!</v>
      </c>
      <c r="Z27" s="29">
        <f>X27*B27</f>
        <v>0</v>
      </c>
      <c r="AA27" s="50"/>
      <c r="AB27" s="51" t="e">
        <f>AA27/AA89</f>
        <v>#DIV/0!</v>
      </c>
      <c r="AC27" s="52">
        <f>AA27*B27</f>
        <v>0</v>
      </c>
      <c r="AD27" s="53"/>
      <c r="AE27" s="54" t="e">
        <f>AD27/AD89</f>
        <v>#DIV/0!</v>
      </c>
      <c r="AF27" s="29">
        <f>AD27*B27</f>
        <v>0</v>
      </c>
      <c r="AG27" s="50"/>
      <c r="AH27" s="51" t="e">
        <f>AG27/AG89</f>
        <v>#DIV/0!</v>
      </c>
      <c r="AI27" s="52">
        <f>AG27*B27</f>
        <v>0</v>
      </c>
      <c r="AJ27" s="53"/>
      <c r="AK27" s="54" t="e">
        <f>AJ27/AJ89</f>
        <v>#DIV/0!</v>
      </c>
      <c r="AL27" s="29">
        <f>AJ27*B27</f>
        <v>0</v>
      </c>
    </row>
    <row r="28" spans="1:38" s="21" customFormat="1" ht="13.5" thickBot="1" x14ac:dyDescent="0.25">
      <c r="A28" s="55" t="s">
        <v>42</v>
      </c>
      <c r="B28" s="56"/>
      <c r="C28" s="57">
        <f>SUM(C29:C31)</f>
        <v>0</v>
      </c>
      <c r="D28" s="58" t="e">
        <f>C28/C89</f>
        <v>#DIV/0!</v>
      </c>
      <c r="E28" s="17"/>
      <c r="F28" s="59">
        <f>SUM(F29:F31)</f>
        <v>0</v>
      </c>
      <c r="G28" s="60" t="e">
        <f>F28/F89</f>
        <v>#DIV/0!</v>
      </c>
      <c r="H28" s="20"/>
      <c r="I28" s="57">
        <f>SUM(I29:I31)</f>
        <v>0</v>
      </c>
      <c r="J28" s="58">
        <f>I28/I89</f>
        <v>0</v>
      </c>
      <c r="K28" s="17"/>
      <c r="L28" s="59">
        <f>SUM(L29:L31)</f>
        <v>0</v>
      </c>
      <c r="M28" s="60">
        <f>L28/L89</f>
        <v>0</v>
      </c>
      <c r="N28" s="20"/>
      <c r="O28" s="57">
        <f>SUM(O29:O31)</f>
        <v>0</v>
      </c>
      <c r="P28" s="58">
        <f>O28/O89</f>
        <v>0</v>
      </c>
      <c r="Q28" s="17"/>
      <c r="R28" s="59">
        <f>SUM(R29:R31)</f>
        <v>0</v>
      </c>
      <c r="S28" s="60" t="e">
        <f>R28/R89</f>
        <v>#DIV/0!</v>
      </c>
      <c r="T28" s="20"/>
      <c r="U28" s="57">
        <f>SUM(U29:U31)</f>
        <v>0</v>
      </c>
      <c r="V28" s="58" t="e">
        <f>U28/U89</f>
        <v>#DIV/0!</v>
      </c>
      <c r="W28" s="17"/>
      <c r="X28" s="59">
        <f>SUM(X29:X31)</f>
        <v>0</v>
      </c>
      <c r="Y28" s="60" t="e">
        <f>X28/X89</f>
        <v>#DIV/0!</v>
      </c>
      <c r="Z28" s="20"/>
      <c r="AA28" s="57">
        <f>SUM(AA29:AA31)</f>
        <v>0</v>
      </c>
      <c r="AB28" s="58" t="e">
        <f>AA28/AA89</f>
        <v>#DIV/0!</v>
      </c>
      <c r="AC28" s="17"/>
      <c r="AD28" s="59">
        <f>SUM(AD29:AD31)</f>
        <v>0</v>
      </c>
      <c r="AE28" s="60" t="e">
        <f>AD28/AD89</f>
        <v>#DIV/0!</v>
      </c>
      <c r="AF28" s="20"/>
      <c r="AG28" s="57">
        <f>SUM(AG29:AG31)</f>
        <v>0</v>
      </c>
      <c r="AH28" s="58" t="e">
        <f>AG28/AG89</f>
        <v>#DIV/0!</v>
      </c>
      <c r="AI28" s="17"/>
      <c r="AJ28" s="59">
        <f>SUM(AJ29:AJ31)</f>
        <v>0</v>
      </c>
      <c r="AK28" s="60" t="e">
        <f>AJ28/AJ89</f>
        <v>#DIV/0!</v>
      </c>
      <c r="AL28" s="20"/>
    </row>
    <row r="29" spans="1:38" s="21" customFormat="1" x14ac:dyDescent="0.25">
      <c r="A29" s="42" t="s">
        <v>43</v>
      </c>
      <c r="B29" s="43">
        <v>489.96</v>
      </c>
      <c r="C29" s="44"/>
      <c r="D29" s="45" t="e">
        <f>C29/C89</f>
        <v>#DIV/0!</v>
      </c>
      <c r="E29" s="26">
        <f t="shared" si="0"/>
        <v>0</v>
      </c>
      <c r="F29" s="46"/>
      <c r="G29" s="61" t="e">
        <f>F29/F89</f>
        <v>#DIV/0!</v>
      </c>
      <c r="H29" s="29">
        <f t="shared" si="1"/>
        <v>0</v>
      </c>
      <c r="I29" s="44"/>
      <c r="J29" s="45">
        <f>I29/I89</f>
        <v>0</v>
      </c>
      <c r="K29" s="26">
        <f>B29*I29</f>
        <v>0</v>
      </c>
      <c r="L29" s="46"/>
      <c r="M29" s="61">
        <f>L29/L89</f>
        <v>0</v>
      </c>
      <c r="N29" s="29">
        <f>B29*L29</f>
        <v>0</v>
      </c>
      <c r="O29" s="44"/>
      <c r="P29" s="45">
        <f>O29/O89</f>
        <v>0</v>
      </c>
      <c r="Q29" s="26">
        <f>O29*B29</f>
        <v>0</v>
      </c>
      <c r="R29" s="46"/>
      <c r="S29" s="61" t="e">
        <f>R29/R89</f>
        <v>#DIV/0!</v>
      </c>
      <c r="T29" s="29">
        <f t="shared" si="2"/>
        <v>0</v>
      </c>
      <c r="U29" s="44"/>
      <c r="V29" s="45" t="e">
        <f>U29/U89</f>
        <v>#DIV/0!</v>
      </c>
      <c r="W29" s="26">
        <f>U29*B29</f>
        <v>0</v>
      </c>
      <c r="X29" s="46"/>
      <c r="Y29" s="61" t="e">
        <f>X29/X89</f>
        <v>#DIV/0!</v>
      </c>
      <c r="Z29" s="29">
        <f>X29*B29</f>
        <v>0</v>
      </c>
      <c r="AA29" s="44"/>
      <c r="AB29" s="45" t="e">
        <f>AA29/AA89</f>
        <v>#DIV/0!</v>
      </c>
      <c r="AC29" s="26">
        <f>AA29*B29</f>
        <v>0</v>
      </c>
      <c r="AD29" s="46"/>
      <c r="AE29" s="61" t="e">
        <f>AD29/AD89</f>
        <v>#DIV/0!</v>
      </c>
      <c r="AF29" s="29">
        <f>AD29*B29</f>
        <v>0</v>
      </c>
      <c r="AG29" s="44"/>
      <c r="AH29" s="45" t="e">
        <f>AG29/AG89</f>
        <v>#DIV/0!</v>
      </c>
      <c r="AI29" s="26">
        <f>AG29*B29</f>
        <v>0</v>
      </c>
      <c r="AJ29" s="46"/>
      <c r="AK29" s="61" t="e">
        <f>AJ29/AJ89</f>
        <v>#DIV/0!</v>
      </c>
      <c r="AL29" s="29">
        <f>AJ29*B29</f>
        <v>0</v>
      </c>
    </row>
    <row r="30" spans="1:38" x14ac:dyDescent="0.25">
      <c r="A30" s="22" t="s">
        <v>44</v>
      </c>
      <c r="B30" s="23">
        <v>365.06</v>
      </c>
      <c r="C30" s="24"/>
      <c r="D30" s="25" t="e">
        <f>C30/C89</f>
        <v>#DIV/0!</v>
      </c>
      <c r="E30" s="26">
        <f t="shared" si="0"/>
        <v>0</v>
      </c>
      <c r="F30" s="27"/>
      <c r="G30" s="28" t="e">
        <f>F30/F89</f>
        <v>#DIV/0!</v>
      </c>
      <c r="H30" s="29">
        <f t="shared" si="1"/>
        <v>0</v>
      </c>
      <c r="I30" s="24"/>
      <c r="J30" s="25">
        <f>I30/I89</f>
        <v>0</v>
      </c>
      <c r="K30" s="26">
        <f>B30*I30</f>
        <v>0</v>
      </c>
      <c r="L30" s="27"/>
      <c r="M30" s="28">
        <f>L30/L89</f>
        <v>0</v>
      </c>
      <c r="N30" s="29">
        <f>B30*L30</f>
        <v>0</v>
      </c>
      <c r="O30" s="24"/>
      <c r="P30" s="25">
        <f>O30/O89</f>
        <v>0</v>
      </c>
      <c r="Q30" s="26">
        <f>O30*B30</f>
        <v>0</v>
      </c>
      <c r="R30" s="27"/>
      <c r="S30" s="28" t="e">
        <f>R30/R89</f>
        <v>#DIV/0!</v>
      </c>
      <c r="T30" s="29">
        <f t="shared" si="2"/>
        <v>0</v>
      </c>
      <c r="U30" s="24"/>
      <c r="V30" s="25" t="e">
        <f>U30/U89</f>
        <v>#DIV/0!</v>
      </c>
      <c r="W30" s="26">
        <f>U30*B30</f>
        <v>0</v>
      </c>
      <c r="X30" s="27"/>
      <c r="Y30" s="28" t="e">
        <f>X30/X89</f>
        <v>#DIV/0!</v>
      </c>
      <c r="Z30" s="29">
        <f>X30*B30</f>
        <v>0</v>
      </c>
      <c r="AA30" s="24"/>
      <c r="AB30" s="25" t="e">
        <f>AA30/AA89</f>
        <v>#DIV/0!</v>
      </c>
      <c r="AC30" s="26">
        <f>AA30*B30</f>
        <v>0</v>
      </c>
      <c r="AD30" s="27"/>
      <c r="AE30" s="28" t="e">
        <f>AD30/AD89</f>
        <v>#DIV/0!</v>
      </c>
      <c r="AF30" s="29">
        <f>AD30*B30</f>
        <v>0</v>
      </c>
      <c r="AG30" s="24"/>
      <c r="AH30" s="25" t="e">
        <f>AG30/AG89</f>
        <v>#DIV/0!</v>
      </c>
      <c r="AI30" s="26">
        <f>AG30*B30</f>
        <v>0</v>
      </c>
      <c r="AJ30" s="27"/>
      <c r="AK30" s="28" t="e">
        <f>AJ30/AJ89</f>
        <v>#DIV/0!</v>
      </c>
      <c r="AL30" s="29">
        <f>AJ30*B30</f>
        <v>0</v>
      </c>
    </row>
    <row r="31" spans="1:38" ht="15.75" thickBot="1" x14ac:dyDescent="0.3">
      <c r="A31" s="48" t="s">
        <v>45</v>
      </c>
      <c r="B31" s="49">
        <v>235.23</v>
      </c>
      <c r="C31" s="50"/>
      <c r="D31" s="51" t="e">
        <f>C31/C89</f>
        <v>#DIV/0!</v>
      </c>
      <c r="E31" s="52">
        <f t="shared" si="0"/>
        <v>0</v>
      </c>
      <c r="F31" s="53"/>
      <c r="G31" s="54" t="e">
        <f>F31/F89</f>
        <v>#DIV/0!</v>
      </c>
      <c r="H31" s="29">
        <f t="shared" si="1"/>
        <v>0</v>
      </c>
      <c r="I31" s="50"/>
      <c r="J31" s="51">
        <f>I31/I89</f>
        <v>0</v>
      </c>
      <c r="K31" s="52">
        <f>B31*I31</f>
        <v>0</v>
      </c>
      <c r="L31" s="53"/>
      <c r="M31" s="54">
        <f>L31/L89</f>
        <v>0</v>
      </c>
      <c r="N31" s="29">
        <f>B31*L31</f>
        <v>0</v>
      </c>
      <c r="O31" s="50"/>
      <c r="P31" s="51">
        <f>O31/O89</f>
        <v>0</v>
      </c>
      <c r="Q31" s="52">
        <f>O31*B31</f>
        <v>0</v>
      </c>
      <c r="R31" s="53"/>
      <c r="S31" s="54" t="e">
        <f>R31/R89</f>
        <v>#DIV/0!</v>
      </c>
      <c r="T31" s="29">
        <f t="shared" si="2"/>
        <v>0</v>
      </c>
      <c r="U31" s="50"/>
      <c r="V31" s="51" t="e">
        <f>U31/U89</f>
        <v>#DIV/0!</v>
      </c>
      <c r="W31" s="52">
        <f>U31*B31</f>
        <v>0</v>
      </c>
      <c r="X31" s="53"/>
      <c r="Y31" s="54" t="e">
        <f>X31/X89</f>
        <v>#DIV/0!</v>
      </c>
      <c r="Z31" s="29">
        <f>X31*B31</f>
        <v>0</v>
      </c>
      <c r="AA31" s="50"/>
      <c r="AB31" s="51" t="e">
        <f>AA31/AA89</f>
        <v>#DIV/0!</v>
      </c>
      <c r="AC31" s="52">
        <f>AA31*B31</f>
        <v>0</v>
      </c>
      <c r="AD31" s="53"/>
      <c r="AE31" s="54" t="e">
        <f>AD31/AD89</f>
        <v>#DIV/0!</v>
      </c>
      <c r="AF31" s="29">
        <f>AD31*B31</f>
        <v>0</v>
      </c>
      <c r="AG31" s="50"/>
      <c r="AH31" s="51" t="e">
        <f>AG31/AG89</f>
        <v>#DIV/0!</v>
      </c>
      <c r="AI31" s="52">
        <f>AG31*B31</f>
        <v>0</v>
      </c>
      <c r="AJ31" s="53"/>
      <c r="AK31" s="54" t="e">
        <f>AJ31/AJ89</f>
        <v>#DIV/0!</v>
      </c>
      <c r="AL31" s="29">
        <f>AJ31*B31</f>
        <v>0</v>
      </c>
    </row>
    <row r="32" spans="1:38" s="21" customFormat="1" ht="13.5" thickBot="1" x14ac:dyDescent="0.25">
      <c r="A32" s="55" t="s">
        <v>46</v>
      </c>
      <c r="B32" s="56"/>
      <c r="C32" s="57">
        <f>SUM(C33:C35)</f>
        <v>0</v>
      </c>
      <c r="D32" s="58" t="e">
        <f>C32/E93</f>
        <v>#DIV/0!</v>
      </c>
      <c r="E32" s="17"/>
      <c r="F32" s="59">
        <f>SUM(F33:F35)</f>
        <v>0</v>
      </c>
      <c r="G32" s="60" t="e">
        <f>F32/H93</f>
        <v>#DIV/0!</v>
      </c>
      <c r="H32" s="20"/>
      <c r="I32" s="57">
        <f>SUM(I33:I35)</f>
        <v>0</v>
      </c>
      <c r="J32" s="58">
        <f>I32/K93</f>
        <v>0</v>
      </c>
      <c r="K32" s="17"/>
      <c r="L32" s="59">
        <f>SUM(L33:L35)</f>
        <v>0</v>
      </c>
      <c r="M32" s="60">
        <f>L32/N93</f>
        <v>0</v>
      </c>
      <c r="N32" s="20"/>
      <c r="O32" s="57">
        <f>SUM(O33:O35)</f>
        <v>0</v>
      </c>
      <c r="P32" s="58">
        <f>O32/Q93</f>
        <v>0</v>
      </c>
      <c r="Q32" s="17"/>
      <c r="R32" s="59">
        <f>SUM(R33:R35)</f>
        <v>0</v>
      </c>
      <c r="S32" s="60" t="e">
        <f>R32/T93</f>
        <v>#DIV/0!</v>
      </c>
      <c r="T32" s="20"/>
      <c r="U32" s="57">
        <f>SUM(U33:U35)</f>
        <v>0</v>
      </c>
      <c r="V32" s="58" t="e">
        <f>U32/W93</f>
        <v>#DIV/0!</v>
      </c>
      <c r="W32" s="17"/>
      <c r="X32" s="59">
        <f>SUM(X33:X35)</f>
        <v>0</v>
      </c>
      <c r="Y32" s="60" t="e">
        <f>X32/Z93</f>
        <v>#DIV/0!</v>
      </c>
      <c r="Z32" s="20"/>
      <c r="AA32" s="57">
        <f>SUM(AA33:AA35)</f>
        <v>0</v>
      </c>
      <c r="AB32" s="58" t="e">
        <f>AA32/AC93</f>
        <v>#DIV/0!</v>
      </c>
      <c r="AC32" s="17"/>
      <c r="AD32" s="59">
        <f>SUM(AD33:AD35)</f>
        <v>0</v>
      </c>
      <c r="AE32" s="60" t="e">
        <f>AD32/AF93</f>
        <v>#DIV/0!</v>
      </c>
      <c r="AF32" s="20"/>
      <c r="AG32" s="57">
        <f>SUM(AG33:AG35)</f>
        <v>0</v>
      </c>
      <c r="AH32" s="58" t="e">
        <f>AG32/AI93</f>
        <v>#DIV/0!</v>
      </c>
      <c r="AI32" s="17"/>
      <c r="AJ32" s="59">
        <f>SUM(AJ33:AJ35)</f>
        <v>0</v>
      </c>
      <c r="AK32" s="60" t="e">
        <f>AJ32/AL93</f>
        <v>#DIV/0!</v>
      </c>
      <c r="AL32" s="20"/>
    </row>
    <row r="33" spans="1:38" x14ac:dyDescent="0.25">
      <c r="A33" s="42" t="s">
        <v>47</v>
      </c>
      <c r="B33" s="43">
        <v>688.53</v>
      </c>
      <c r="C33" s="44"/>
      <c r="D33" s="45" t="e">
        <f>C33/E93</f>
        <v>#DIV/0!</v>
      </c>
      <c r="E33" s="26">
        <f t="shared" si="0"/>
        <v>0</v>
      </c>
      <c r="F33" s="46"/>
      <c r="G33" s="47" t="e">
        <f>F33/H93</f>
        <v>#DIV/0!</v>
      </c>
      <c r="H33" s="29">
        <f t="shared" si="1"/>
        <v>0</v>
      </c>
      <c r="I33" s="44"/>
      <c r="J33" s="45">
        <f>I33/K93</f>
        <v>0</v>
      </c>
      <c r="K33" s="26">
        <f>B33*I33</f>
        <v>0</v>
      </c>
      <c r="L33" s="46"/>
      <c r="M33" s="47">
        <f>L33/N93</f>
        <v>0</v>
      </c>
      <c r="N33" s="29">
        <f>B33*L33</f>
        <v>0</v>
      </c>
      <c r="O33" s="44"/>
      <c r="P33" s="45">
        <f>O33/Q93</f>
        <v>0</v>
      </c>
      <c r="Q33" s="26">
        <f>O33*B33</f>
        <v>0</v>
      </c>
      <c r="R33" s="46"/>
      <c r="S33" s="47" t="e">
        <f>R33/T93</f>
        <v>#DIV/0!</v>
      </c>
      <c r="T33" s="29">
        <f t="shared" si="2"/>
        <v>0</v>
      </c>
      <c r="U33" s="44"/>
      <c r="V33" s="45" t="e">
        <f>U33/W93</f>
        <v>#DIV/0!</v>
      </c>
      <c r="W33" s="26">
        <f>U33*B33</f>
        <v>0</v>
      </c>
      <c r="X33" s="46"/>
      <c r="Y33" s="47" t="e">
        <f>X33/Z93</f>
        <v>#DIV/0!</v>
      </c>
      <c r="Z33" s="29">
        <f>X33*B33</f>
        <v>0</v>
      </c>
      <c r="AA33" s="44"/>
      <c r="AB33" s="45" t="e">
        <f>AA33/AC93</f>
        <v>#DIV/0!</v>
      </c>
      <c r="AC33" s="26">
        <f>AA33*B33</f>
        <v>0</v>
      </c>
      <c r="AD33" s="46"/>
      <c r="AE33" s="47" t="e">
        <f>AD33/AF93</f>
        <v>#DIV/0!</v>
      </c>
      <c r="AF33" s="29">
        <f>AD33*B33</f>
        <v>0</v>
      </c>
      <c r="AG33" s="44"/>
      <c r="AH33" s="45" t="e">
        <f>AG33/AI93</f>
        <v>#DIV/0!</v>
      </c>
      <c r="AI33" s="26">
        <f>AG33*B33</f>
        <v>0</v>
      </c>
      <c r="AJ33" s="46"/>
      <c r="AK33" s="47" t="e">
        <f>AJ33/AL93</f>
        <v>#DIV/0!</v>
      </c>
      <c r="AL33" s="29">
        <f>AJ33*B33</f>
        <v>0</v>
      </c>
    </row>
    <row r="34" spans="1:38" x14ac:dyDescent="0.25">
      <c r="A34" s="30" t="s">
        <v>48</v>
      </c>
      <c r="B34" s="31">
        <v>538.98</v>
      </c>
      <c r="C34" s="32"/>
      <c r="D34" s="33" t="e">
        <f>C34/E93</f>
        <v>#DIV/0!</v>
      </c>
      <c r="E34" s="26">
        <f t="shared" si="0"/>
        <v>0</v>
      </c>
      <c r="F34" s="34"/>
      <c r="G34" s="35" t="e">
        <f>F34/H93</f>
        <v>#DIV/0!</v>
      </c>
      <c r="H34" s="29">
        <f t="shared" si="1"/>
        <v>0</v>
      </c>
      <c r="I34" s="32"/>
      <c r="J34" s="33">
        <f>I34/K93</f>
        <v>0</v>
      </c>
      <c r="K34" s="26">
        <f>B34*I34</f>
        <v>0</v>
      </c>
      <c r="L34" s="34"/>
      <c r="M34" s="35">
        <f>L34/N93</f>
        <v>0</v>
      </c>
      <c r="N34" s="29">
        <f>B34*L34</f>
        <v>0</v>
      </c>
      <c r="O34" s="32"/>
      <c r="P34" s="33">
        <f>O34/Q93</f>
        <v>0</v>
      </c>
      <c r="Q34" s="26">
        <f>O34*B34</f>
        <v>0</v>
      </c>
      <c r="R34" s="34"/>
      <c r="S34" s="35" t="e">
        <f>R34/T93</f>
        <v>#DIV/0!</v>
      </c>
      <c r="T34" s="29">
        <f t="shared" si="2"/>
        <v>0</v>
      </c>
      <c r="U34" s="32"/>
      <c r="V34" s="33" t="e">
        <f>U34/W93</f>
        <v>#DIV/0!</v>
      </c>
      <c r="W34" s="26">
        <f>U34*B34</f>
        <v>0</v>
      </c>
      <c r="X34" s="34"/>
      <c r="Y34" s="35" t="e">
        <f>X34/Z93</f>
        <v>#DIV/0!</v>
      </c>
      <c r="Z34" s="29">
        <f>X34*B34</f>
        <v>0</v>
      </c>
      <c r="AA34" s="32"/>
      <c r="AB34" s="33" t="e">
        <f>AA34/AC93</f>
        <v>#DIV/0!</v>
      </c>
      <c r="AC34" s="26">
        <f>AA34*B34</f>
        <v>0</v>
      </c>
      <c r="AD34" s="34"/>
      <c r="AE34" s="35" t="e">
        <f>AD34/AF93</f>
        <v>#DIV/0!</v>
      </c>
      <c r="AF34" s="29">
        <f>AD34*B34</f>
        <v>0</v>
      </c>
      <c r="AG34" s="32"/>
      <c r="AH34" s="33" t="e">
        <f>AG34/AI93</f>
        <v>#DIV/0!</v>
      </c>
      <c r="AI34" s="26">
        <f>AG34*B34</f>
        <v>0</v>
      </c>
      <c r="AJ34" s="34"/>
      <c r="AK34" s="35" t="e">
        <f>AJ34/AL93</f>
        <v>#DIV/0!</v>
      </c>
      <c r="AL34" s="29">
        <f>AJ34*B34</f>
        <v>0</v>
      </c>
    </row>
    <row r="35" spans="1:38" ht="15.75" thickBot="1" x14ac:dyDescent="0.3">
      <c r="A35" s="48" t="s">
        <v>49</v>
      </c>
      <c r="B35" s="49">
        <v>481.46</v>
      </c>
      <c r="C35" s="50"/>
      <c r="D35" s="51" t="e">
        <f>C35/E93</f>
        <v>#DIV/0!</v>
      </c>
      <c r="E35" s="52">
        <f t="shared" si="0"/>
        <v>0</v>
      </c>
      <c r="F35" s="53"/>
      <c r="G35" s="54" t="e">
        <f>F35/H93</f>
        <v>#DIV/0!</v>
      </c>
      <c r="H35" s="29">
        <f t="shared" si="1"/>
        <v>0</v>
      </c>
      <c r="I35" s="50"/>
      <c r="J35" s="51">
        <f>I35/K93</f>
        <v>0</v>
      </c>
      <c r="K35" s="52">
        <f>B35*I35</f>
        <v>0</v>
      </c>
      <c r="L35" s="53"/>
      <c r="M35" s="54">
        <f>L35/N93</f>
        <v>0</v>
      </c>
      <c r="N35" s="29">
        <f>B35*L35</f>
        <v>0</v>
      </c>
      <c r="O35" s="50"/>
      <c r="P35" s="51">
        <f>O35/Q93</f>
        <v>0</v>
      </c>
      <c r="Q35" s="52">
        <f>O35*B35</f>
        <v>0</v>
      </c>
      <c r="R35" s="53"/>
      <c r="S35" s="54" t="e">
        <f>R35/T93</f>
        <v>#DIV/0!</v>
      </c>
      <c r="T35" s="29">
        <f t="shared" si="2"/>
        <v>0</v>
      </c>
      <c r="U35" s="50"/>
      <c r="V35" s="51" t="e">
        <f>U35/W93</f>
        <v>#DIV/0!</v>
      </c>
      <c r="W35" s="52">
        <f>U35*B35</f>
        <v>0</v>
      </c>
      <c r="X35" s="53"/>
      <c r="Y35" s="54" t="e">
        <f>X35/Z93</f>
        <v>#DIV/0!</v>
      </c>
      <c r="Z35" s="29">
        <f>X35*B35</f>
        <v>0</v>
      </c>
      <c r="AA35" s="50"/>
      <c r="AB35" s="51" t="e">
        <f>AA35/AC93</f>
        <v>#DIV/0!</v>
      </c>
      <c r="AC35" s="52">
        <f>AA35*B35</f>
        <v>0</v>
      </c>
      <c r="AD35" s="53"/>
      <c r="AE35" s="54" t="e">
        <f>AD35/AF93</f>
        <v>#DIV/0!</v>
      </c>
      <c r="AF35" s="29">
        <f>AD35*B35</f>
        <v>0</v>
      </c>
      <c r="AG35" s="50"/>
      <c r="AH35" s="51" t="e">
        <f>AG35/AI93</f>
        <v>#DIV/0!</v>
      </c>
      <c r="AI35" s="52">
        <f>AG35*B35</f>
        <v>0</v>
      </c>
      <c r="AJ35" s="53"/>
      <c r="AK35" s="54" t="e">
        <f>AJ35/AL93</f>
        <v>#DIV/0!</v>
      </c>
      <c r="AL35" s="29">
        <f>AJ35*B35</f>
        <v>0</v>
      </c>
    </row>
    <row r="36" spans="1:38" s="21" customFormat="1" ht="13.5" thickBot="1" x14ac:dyDescent="0.25">
      <c r="A36" s="55" t="s">
        <v>50</v>
      </c>
      <c r="B36" s="56"/>
      <c r="C36" s="57">
        <f>SUM(C37:C44)</f>
        <v>0</v>
      </c>
      <c r="D36" s="58" t="e">
        <f>C36/E93</f>
        <v>#DIV/0!</v>
      </c>
      <c r="E36" s="17"/>
      <c r="F36" s="59">
        <f>SUM(F37:F44)</f>
        <v>0</v>
      </c>
      <c r="G36" s="60" t="e">
        <f>F36/H93</f>
        <v>#DIV/0!</v>
      </c>
      <c r="H36" s="20"/>
      <c r="I36" s="57">
        <f>SUM(I37:I44)</f>
        <v>0</v>
      </c>
      <c r="J36" s="58">
        <f>I36/K93</f>
        <v>0</v>
      </c>
      <c r="K36" s="17"/>
      <c r="L36" s="59">
        <f>SUM(L37:L44)</f>
        <v>0</v>
      </c>
      <c r="M36" s="60">
        <f>L36/N93</f>
        <v>0</v>
      </c>
      <c r="N36" s="20"/>
      <c r="O36" s="57">
        <f>SUM(O37:O44)</f>
        <v>5</v>
      </c>
      <c r="P36" s="58">
        <f>O36/Q93</f>
        <v>4.2229729729729732E-3</v>
      </c>
      <c r="Q36" s="17"/>
      <c r="R36" s="59">
        <f>SUM(R37:R44)</f>
        <v>0</v>
      </c>
      <c r="S36" s="60" t="e">
        <f>R36/T93</f>
        <v>#DIV/0!</v>
      </c>
      <c r="T36" s="20"/>
      <c r="U36" s="57">
        <f>SUM(U37:U44)</f>
        <v>0</v>
      </c>
      <c r="V36" s="58" t="e">
        <f>U36/W93</f>
        <v>#DIV/0!</v>
      </c>
      <c r="W36" s="17"/>
      <c r="X36" s="59">
        <f>SUM(X37:X44)</f>
        <v>0</v>
      </c>
      <c r="Y36" s="60" t="e">
        <f>X36/Z93</f>
        <v>#DIV/0!</v>
      </c>
      <c r="Z36" s="20"/>
      <c r="AA36" s="57">
        <f>SUM(AA37:AA44)</f>
        <v>0</v>
      </c>
      <c r="AB36" s="58" t="e">
        <f>AA36/AC93</f>
        <v>#DIV/0!</v>
      </c>
      <c r="AC36" s="17"/>
      <c r="AD36" s="59">
        <f>SUM(AD37:AD44)</f>
        <v>0</v>
      </c>
      <c r="AE36" s="60" t="e">
        <f>AD36/AF93</f>
        <v>#DIV/0!</v>
      </c>
      <c r="AF36" s="20"/>
      <c r="AG36" s="57">
        <f>SUM(AG37:AG44)</f>
        <v>0</v>
      </c>
      <c r="AH36" s="58" t="e">
        <f>AG36/AI93</f>
        <v>#DIV/0!</v>
      </c>
      <c r="AI36" s="17"/>
      <c r="AJ36" s="59">
        <f>SUM(AJ37:AJ44)</f>
        <v>0</v>
      </c>
      <c r="AK36" s="60" t="e">
        <f>AJ36/AL93</f>
        <v>#DIV/0!</v>
      </c>
      <c r="AL36" s="20"/>
    </row>
    <row r="37" spans="1:38" x14ac:dyDescent="0.25">
      <c r="A37" s="42" t="s">
        <v>51</v>
      </c>
      <c r="B37" s="43">
        <v>465.03</v>
      </c>
      <c r="C37" s="44"/>
      <c r="D37" s="45" t="e">
        <f>C37/E93</f>
        <v>#DIV/0!</v>
      </c>
      <c r="E37" s="26">
        <f t="shared" si="0"/>
        <v>0</v>
      </c>
      <c r="F37" s="46"/>
      <c r="G37" s="47" t="e">
        <f>F37/H93</f>
        <v>#DIV/0!</v>
      </c>
      <c r="H37" s="29">
        <f t="shared" si="1"/>
        <v>0</v>
      </c>
      <c r="I37" s="44"/>
      <c r="J37" s="45">
        <f>I37/K93</f>
        <v>0</v>
      </c>
      <c r="K37" s="26">
        <f t="shared" ref="K37:K44" si="3">B37*I37</f>
        <v>0</v>
      </c>
      <c r="L37" s="46"/>
      <c r="M37" s="47">
        <f>L37/N93</f>
        <v>0</v>
      </c>
      <c r="N37" s="29">
        <f t="shared" ref="N37:N44" si="4">B37*L37</f>
        <v>0</v>
      </c>
      <c r="O37" s="44"/>
      <c r="P37" s="45">
        <f>O37/Q93</f>
        <v>0</v>
      </c>
      <c r="Q37" s="26">
        <f t="shared" ref="Q37:Q44" si="5">O37*B37</f>
        <v>0</v>
      </c>
      <c r="R37" s="46"/>
      <c r="S37" s="47" t="e">
        <f>R37/T93</f>
        <v>#DIV/0!</v>
      </c>
      <c r="T37" s="29">
        <f t="shared" si="2"/>
        <v>0</v>
      </c>
      <c r="U37" s="44"/>
      <c r="V37" s="45" t="e">
        <f>U37/W93</f>
        <v>#DIV/0!</v>
      </c>
      <c r="W37" s="26">
        <f t="shared" ref="W37:W44" si="6">U37*B37</f>
        <v>0</v>
      </c>
      <c r="X37" s="46"/>
      <c r="Y37" s="47" t="e">
        <f>X37/Z93</f>
        <v>#DIV/0!</v>
      </c>
      <c r="Z37" s="29">
        <f t="shared" ref="Z37:Z44" si="7">X37*B37</f>
        <v>0</v>
      </c>
      <c r="AA37" s="44"/>
      <c r="AB37" s="45" t="e">
        <f>AA37/AC93</f>
        <v>#DIV/0!</v>
      </c>
      <c r="AC37" s="26">
        <f t="shared" ref="AC37:AC44" si="8">AA37*B37</f>
        <v>0</v>
      </c>
      <c r="AD37" s="46"/>
      <c r="AE37" s="47" t="e">
        <f>AD37/AF93</f>
        <v>#DIV/0!</v>
      </c>
      <c r="AF37" s="29">
        <f t="shared" ref="AF37:AF44" si="9">AD37*B37</f>
        <v>0</v>
      </c>
      <c r="AG37" s="44"/>
      <c r="AH37" s="45" t="e">
        <f>AG37/AI93</f>
        <v>#DIV/0!</v>
      </c>
      <c r="AI37" s="26">
        <f t="shared" ref="AI37:AI44" si="10">AG37*B37</f>
        <v>0</v>
      </c>
      <c r="AJ37" s="46"/>
      <c r="AK37" s="47" t="e">
        <f>AJ37/AL93</f>
        <v>#DIV/0!</v>
      </c>
      <c r="AL37" s="29">
        <f t="shared" ref="AL37:AL44" si="11">AJ37*B37</f>
        <v>0</v>
      </c>
    </row>
    <row r="38" spans="1:38" x14ac:dyDescent="0.25">
      <c r="A38" s="30" t="s">
        <v>52</v>
      </c>
      <c r="B38" s="31">
        <v>386.14</v>
      </c>
      <c r="C38" s="32"/>
      <c r="D38" s="33" t="e">
        <f>C38/E93</f>
        <v>#DIV/0!</v>
      </c>
      <c r="E38" s="26">
        <f t="shared" si="0"/>
        <v>0</v>
      </c>
      <c r="F38" s="34"/>
      <c r="G38" s="35" t="e">
        <f>F38/H93</f>
        <v>#DIV/0!</v>
      </c>
      <c r="H38" s="29">
        <f t="shared" si="1"/>
        <v>0</v>
      </c>
      <c r="I38" s="32"/>
      <c r="J38" s="33">
        <f>I38/K93</f>
        <v>0</v>
      </c>
      <c r="K38" s="26">
        <f t="shared" si="3"/>
        <v>0</v>
      </c>
      <c r="L38" s="34"/>
      <c r="M38" s="35">
        <f>L38/N93</f>
        <v>0</v>
      </c>
      <c r="N38" s="29">
        <f t="shared" si="4"/>
        <v>0</v>
      </c>
      <c r="O38" s="32">
        <v>5</v>
      </c>
      <c r="P38" s="33">
        <f>O38/Q93</f>
        <v>4.2229729729729732E-3</v>
      </c>
      <c r="Q38" s="26">
        <f t="shared" si="5"/>
        <v>1930.6999999999998</v>
      </c>
      <c r="R38" s="34"/>
      <c r="S38" s="35" t="e">
        <f>R38/T93</f>
        <v>#DIV/0!</v>
      </c>
      <c r="T38" s="29">
        <f t="shared" si="2"/>
        <v>0</v>
      </c>
      <c r="U38" s="32"/>
      <c r="V38" s="33" t="e">
        <f>U38/W93</f>
        <v>#DIV/0!</v>
      </c>
      <c r="W38" s="26">
        <f t="shared" si="6"/>
        <v>0</v>
      </c>
      <c r="X38" s="34"/>
      <c r="Y38" s="35" t="e">
        <f>X38/Z93</f>
        <v>#DIV/0!</v>
      </c>
      <c r="Z38" s="29">
        <f t="shared" si="7"/>
        <v>0</v>
      </c>
      <c r="AA38" s="32"/>
      <c r="AB38" s="33" t="e">
        <f>AA38/AC93</f>
        <v>#DIV/0!</v>
      </c>
      <c r="AC38" s="26">
        <f t="shared" si="8"/>
        <v>0</v>
      </c>
      <c r="AD38" s="34"/>
      <c r="AE38" s="35" t="e">
        <f>AD38/AF93</f>
        <v>#DIV/0!</v>
      </c>
      <c r="AF38" s="29">
        <f t="shared" si="9"/>
        <v>0</v>
      </c>
      <c r="AG38" s="32"/>
      <c r="AH38" s="33" t="e">
        <f>AG38/AI93</f>
        <v>#DIV/0!</v>
      </c>
      <c r="AI38" s="26">
        <f t="shared" si="10"/>
        <v>0</v>
      </c>
      <c r="AJ38" s="34"/>
      <c r="AK38" s="35" t="e">
        <f>AJ38/AL93</f>
        <v>#DIV/0!</v>
      </c>
      <c r="AL38" s="29">
        <f t="shared" si="11"/>
        <v>0</v>
      </c>
    </row>
    <row r="39" spans="1:38" x14ac:dyDescent="0.25">
      <c r="A39" s="36" t="s">
        <v>53</v>
      </c>
      <c r="B39" s="37">
        <v>435.43</v>
      </c>
      <c r="C39" s="38"/>
      <c r="D39" s="33" t="e">
        <f>C39/E93</f>
        <v>#DIV/0!</v>
      </c>
      <c r="E39" s="26">
        <f t="shared" si="0"/>
        <v>0</v>
      </c>
      <c r="F39" s="39"/>
      <c r="G39" s="41" t="e">
        <f>F39/H93</f>
        <v>#DIV/0!</v>
      </c>
      <c r="H39" s="29">
        <f t="shared" si="1"/>
        <v>0</v>
      </c>
      <c r="I39" s="38"/>
      <c r="J39" s="33">
        <f>I39/K93</f>
        <v>0</v>
      </c>
      <c r="K39" s="26">
        <f t="shared" si="3"/>
        <v>0</v>
      </c>
      <c r="L39" s="39"/>
      <c r="M39" s="41">
        <f>L39/N93</f>
        <v>0</v>
      </c>
      <c r="N39" s="29">
        <f t="shared" si="4"/>
        <v>0</v>
      </c>
      <c r="O39" s="38"/>
      <c r="P39" s="33">
        <f>O39/Q93</f>
        <v>0</v>
      </c>
      <c r="Q39" s="26">
        <f t="shared" si="5"/>
        <v>0</v>
      </c>
      <c r="R39" s="39"/>
      <c r="S39" s="41" t="e">
        <f>R39/T93</f>
        <v>#DIV/0!</v>
      </c>
      <c r="T39" s="29">
        <f t="shared" si="2"/>
        <v>0</v>
      </c>
      <c r="U39" s="38"/>
      <c r="V39" s="33" t="e">
        <f>U39/W93</f>
        <v>#DIV/0!</v>
      </c>
      <c r="W39" s="26">
        <f t="shared" si="6"/>
        <v>0</v>
      </c>
      <c r="X39" s="39"/>
      <c r="Y39" s="41" t="e">
        <f>X39/Z93</f>
        <v>#DIV/0!</v>
      </c>
      <c r="Z39" s="29">
        <f t="shared" si="7"/>
        <v>0</v>
      </c>
      <c r="AA39" s="38"/>
      <c r="AB39" s="33" t="e">
        <f>AA39/AC93</f>
        <v>#DIV/0!</v>
      </c>
      <c r="AC39" s="26">
        <f t="shared" si="8"/>
        <v>0</v>
      </c>
      <c r="AD39" s="39"/>
      <c r="AE39" s="41" t="e">
        <f>AD39/AF93</f>
        <v>#DIV/0!</v>
      </c>
      <c r="AF39" s="29">
        <f t="shared" si="9"/>
        <v>0</v>
      </c>
      <c r="AG39" s="38"/>
      <c r="AH39" s="33" t="e">
        <f>AG39/AI93</f>
        <v>#DIV/0!</v>
      </c>
      <c r="AI39" s="26">
        <f t="shared" si="10"/>
        <v>0</v>
      </c>
      <c r="AJ39" s="39"/>
      <c r="AK39" s="41" t="e">
        <f>AJ39/AL93</f>
        <v>#DIV/0!</v>
      </c>
      <c r="AL39" s="29">
        <f t="shared" si="11"/>
        <v>0</v>
      </c>
    </row>
    <row r="40" spans="1:38" x14ac:dyDescent="0.25">
      <c r="A40" s="36" t="s">
        <v>54</v>
      </c>
      <c r="B40" s="37">
        <v>363.14</v>
      </c>
      <c r="C40" s="38"/>
      <c r="D40" s="33" t="e">
        <f>C40/E93</f>
        <v>#DIV/0!</v>
      </c>
      <c r="E40" s="26">
        <f t="shared" si="0"/>
        <v>0</v>
      </c>
      <c r="F40" s="39"/>
      <c r="G40" s="41" t="e">
        <f>F40/H93</f>
        <v>#DIV/0!</v>
      </c>
      <c r="H40" s="29">
        <f t="shared" si="1"/>
        <v>0</v>
      </c>
      <c r="I40" s="38"/>
      <c r="J40" s="33">
        <f>I40/K93</f>
        <v>0</v>
      </c>
      <c r="K40" s="26">
        <f t="shared" si="3"/>
        <v>0</v>
      </c>
      <c r="L40" s="39"/>
      <c r="M40" s="41">
        <f>L40/N93</f>
        <v>0</v>
      </c>
      <c r="N40" s="29">
        <f t="shared" si="4"/>
        <v>0</v>
      </c>
      <c r="O40" s="38"/>
      <c r="P40" s="33">
        <f>O40/Q93</f>
        <v>0</v>
      </c>
      <c r="Q40" s="26">
        <f t="shared" si="5"/>
        <v>0</v>
      </c>
      <c r="R40" s="39"/>
      <c r="S40" s="41" t="e">
        <f>R40/T93</f>
        <v>#DIV/0!</v>
      </c>
      <c r="T40" s="29">
        <f t="shared" si="2"/>
        <v>0</v>
      </c>
      <c r="U40" s="38"/>
      <c r="V40" s="33" t="e">
        <f>U40/W93</f>
        <v>#DIV/0!</v>
      </c>
      <c r="W40" s="26">
        <f t="shared" si="6"/>
        <v>0</v>
      </c>
      <c r="X40" s="39"/>
      <c r="Y40" s="41" t="e">
        <f>X40/Z93</f>
        <v>#DIV/0!</v>
      </c>
      <c r="Z40" s="29">
        <f t="shared" si="7"/>
        <v>0</v>
      </c>
      <c r="AA40" s="38"/>
      <c r="AB40" s="33" t="e">
        <f>AA40/AC93</f>
        <v>#DIV/0!</v>
      </c>
      <c r="AC40" s="26">
        <f t="shared" si="8"/>
        <v>0</v>
      </c>
      <c r="AD40" s="39"/>
      <c r="AE40" s="41" t="e">
        <f>AD40/AF93</f>
        <v>#DIV/0!</v>
      </c>
      <c r="AF40" s="29">
        <f t="shared" si="9"/>
        <v>0</v>
      </c>
      <c r="AG40" s="38"/>
      <c r="AH40" s="33" t="e">
        <f>AG40/AI93</f>
        <v>#DIV/0!</v>
      </c>
      <c r="AI40" s="26">
        <f t="shared" si="10"/>
        <v>0</v>
      </c>
      <c r="AJ40" s="39"/>
      <c r="AK40" s="41" t="e">
        <f>AJ40/AL93</f>
        <v>#DIV/0!</v>
      </c>
      <c r="AL40" s="29">
        <f t="shared" si="11"/>
        <v>0</v>
      </c>
    </row>
    <row r="41" spans="1:38" x14ac:dyDescent="0.25">
      <c r="A41" s="36" t="s">
        <v>55</v>
      </c>
      <c r="B41" s="37">
        <v>410.79</v>
      </c>
      <c r="C41" s="38"/>
      <c r="D41" s="33" t="e">
        <f>C41/E93</f>
        <v>#DIV/0!</v>
      </c>
      <c r="E41" s="26">
        <f t="shared" si="0"/>
        <v>0</v>
      </c>
      <c r="F41" s="39"/>
      <c r="G41" s="41" t="e">
        <f>F41/H93</f>
        <v>#DIV/0!</v>
      </c>
      <c r="H41" s="29">
        <f t="shared" si="1"/>
        <v>0</v>
      </c>
      <c r="I41" s="38"/>
      <c r="J41" s="33">
        <f>I41/K93</f>
        <v>0</v>
      </c>
      <c r="K41" s="26">
        <f t="shared" si="3"/>
        <v>0</v>
      </c>
      <c r="L41" s="39"/>
      <c r="M41" s="41">
        <f>L41/N93</f>
        <v>0</v>
      </c>
      <c r="N41" s="29">
        <f t="shared" si="4"/>
        <v>0</v>
      </c>
      <c r="O41" s="38"/>
      <c r="P41" s="33">
        <f>O41/Q93</f>
        <v>0</v>
      </c>
      <c r="Q41" s="26">
        <f t="shared" si="5"/>
        <v>0</v>
      </c>
      <c r="R41" s="39"/>
      <c r="S41" s="41" t="e">
        <f>R41/T93</f>
        <v>#DIV/0!</v>
      </c>
      <c r="T41" s="29">
        <f t="shared" si="2"/>
        <v>0</v>
      </c>
      <c r="U41" s="38"/>
      <c r="V41" s="33" t="e">
        <f>U41/W93</f>
        <v>#DIV/0!</v>
      </c>
      <c r="W41" s="26">
        <f t="shared" si="6"/>
        <v>0</v>
      </c>
      <c r="X41" s="39"/>
      <c r="Y41" s="41" t="e">
        <f>X41/Z93</f>
        <v>#DIV/0!</v>
      </c>
      <c r="Z41" s="29">
        <f t="shared" si="7"/>
        <v>0</v>
      </c>
      <c r="AA41" s="38"/>
      <c r="AB41" s="33" t="e">
        <f>AA41/AC93</f>
        <v>#DIV/0!</v>
      </c>
      <c r="AC41" s="26">
        <f t="shared" si="8"/>
        <v>0</v>
      </c>
      <c r="AD41" s="39"/>
      <c r="AE41" s="41" t="e">
        <f>AD41/AF93</f>
        <v>#DIV/0!</v>
      </c>
      <c r="AF41" s="29">
        <f t="shared" si="9"/>
        <v>0</v>
      </c>
      <c r="AG41" s="38"/>
      <c r="AH41" s="33" t="e">
        <f>AG41/AI93</f>
        <v>#DIV/0!</v>
      </c>
      <c r="AI41" s="26">
        <f t="shared" si="10"/>
        <v>0</v>
      </c>
      <c r="AJ41" s="39"/>
      <c r="AK41" s="41" t="e">
        <f>AJ41/AL93</f>
        <v>#DIV/0!</v>
      </c>
      <c r="AL41" s="29">
        <f t="shared" si="11"/>
        <v>0</v>
      </c>
    </row>
    <row r="42" spans="1:38" x14ac:dyDescent="0.25">
      <c r="A42" s="36" t="s">
        <v>56</v>
      </c>
      <c r="B42" s="37">
        <v>343.41</v>
      </c>
      <c r="C42" s="38"/>
      <c r="D42" s="33" t="e">
        <f>C42/E93</f>
        <v>#DIV/0!</v>
      </c>
      <c r="E42" s="26">
        <f t="shared" si="0"/>
        <v>0</v>
      </c>
      <c r="F42" s="39"/>
      <c r="G42" s="41" t="e">
        <f>F42/H93</f>
        <v>#DIV/0!</v>
      </c>
      <c r="H42" s="29">
        <f t="shared" si="1"/>
        <v>0</v>
      </c>
      <c r="I42" s="38"/>
      <c r="J42" s="33">
        <f>I42/K93</f>
        <v>0</v>
      </c>
      <c r="K42" s="26">
        <f t="shared" si="3"/>
        <v>0</v>
      </c>
      <c r="L42" s="39"/>
      <c r="M42" s="41">
        <f>L42/N93</f>
        <v>0</v>
      </c>
      <c r="N42" s="29">
        <f t="shared" si="4"/>
        <v>0</v>
      </c>
      <c r="O42" s="38"/>
      <c r="P42" s="33">
        <f>O42/Q93</f>
        <v>0</v>
      </c>
      <c r="Q42" s="26">
        <f t="shared" si="5"/>
        <v>0</v>
      </c>
      <c r="R42" s="39"/>
      <c r="S42" s="41" t="e">
        <f>R42/T93</f>
        <v>#DIV/0!</v>
      </c>
      <c r="T42" s="29">
        <f t="shared" si="2"/>
        <v>0</v>
      </c>
      <c r="U42" s="38"/>
      <c r="V42" s="33" t="e">
        <f>U42/W93</f>
        <v>#DIV/0!</v>
      </c>
      <c r="W42" s="26">
        <f t="shared" si="6"/>
        <v>0</v>
      </c>
      <c r="X42" s="39"/>
      <c r="Y42" s="41" t="e">
        <f>X42/Z93</f>
        <v>#DIV/0!</v>
      </c>
      <c r="Z42" s="29">
        <f t="shared" si="7"/>
        <v>0</v>
      </c>
      <c r="AA42" s="38"/>
      <c r="AB42" s="33" t="e">
        <f>AA42/AC93</f>
        <v>#DIV/0!</v>
      </c>
      <c r="AC42" s="26">
        <f t="shared" si="8"/>
        <v>0</v>
      </c>
      <c r="AD42" s="39"/>
      <c r="AE42" s="41" t="e">
        <f>AD42/AF93</f>
        <v>#DIV/0!</v>
      </c>
      <c r="AF42" s="29">
        <f t="shared" si="9"/>
        <v>0</v>
      </c>
      <c r="AG42" s="38"/>
      <c r="AH42" s="33" t="e">
        <f>AG42/AI93</f>
        <v>#DIV/0!</v>
      </c>
      <c r="AI42" s="26">
        <f t="shared" si="10"/>
        <v>0</v>
      </c>
      <c r="AJ42" s="39"/>
      <c r="AK42" s="41" t="e">
        <f>AJ42/AL93</f>
        <v>#DIV/0!</v>
      </c>
      <c r="AL42" s="29">
        <f t="shared" si="11"/>
        <v>0</v>
      </c>
    </row>
    <row r="43" spans="1:38" x14ac:dyDescent="0.25">
      <c r="A43" s="36" t="s">
        <v>57</v>
      </c>
      <c r="B43" s="37">
        <v>405.87</v>
      </c>
      <c r="C43" s="38"/>
      <c r="D43" s="33" t="e">
        <f>C43/E93</f>
        <v>#DIV/0!</v>
      </c>
      <c r="E43" s="26">
        <f t="shared" si="0"/>
        <v>0</v>
      </c>
      <c r="F43" s="39"/>
      <c r="G43" s="41" t="e">
        <f>F43/H93</f>
        <v>#DIV/0!</v>
      </c>
      <c r="H43" s="29">
        <f t="shared" si="1"/>
        <v>0</v>
      </c>
      <c r="I43" s="38"/>
      <c r="J43" s="33">
        <f>I43/K93</f>
        <v>0</v>
      </c>
      <c r="K43" s="26">
        <f t="shared" si="3"/>
        <v>0</v>
      </c>
      <c r="L43" s="39"/>
      <c r="M43" s="41">
        <f>L43/N93</f>
        <v>0</v>
      </c>
      <c r="N43" s="29">
        <f t="shared" si="4"/>
        <v>0</v>
      </c>
      <c r="O43" s="38"/>
      <c r="P43" s="33">
        <f>O43/Q93</f>
        <v>0</v>
      </c>
      <c r="Q43" s="26">
        <f t="shared" si="5"/>
        <v>0</v>
      </c>
      <c r="R43" s="39"/>
      <c r="S43" s="41" t="e">
        <f>R43/T93</f>
        <v>#DIV/0!</v>
      </c>
      <c r="T43" s="29">
        <f t="shared" si="2"/>
        <v>0</v>
      </c>
      <c r="U43" s="38"/>
      <c r="V43" s="33" t="e">
        <f>U43/W93</f>
        <v>#DIV/0!</v>
      </c>
      <c r="W43" s="26">
        <f t="shared" si="6"/>
        <v>0</v>
      </c>
      <c r="X43" s="39"/>
      <c r="Y43" s="41" t="e">
        <f>X43/Z93</f>
        <v>#DIV/0!</v>
      </c>
      <c r="Z43" s="29">
        <f t="shared" si="7"/>
        <v>0</v>
      </c>
      <c r="AA43" s="38"/>
      <c r="AB43" s="33" t="e">
        <f>AA43/AC93</f>
        <v>#DIV/0!</v>
      </c>
      <c r="AC43" s="26">
        <f t="shared" si="8"/>
        <v>0</v>
      </c>
      <c r="AD43" s="39"/>
      <c r="AE43" s="41" t="e">
        <f>AD43/AF93</f>
        <v>#DIV/0!</v>
      </c>
      <c r="AF43" s="29">
        <f t="shared" si="9"/>
        <v>0</v>
      </c>
      <c r="AG43" s="38"/>
      <c r="AH43" s="33" t="e">
        <f>AG43/AI93</f>
        <v>#DIV/0!</v>
      </c>
      <c r="AI43" s="26">
        <f t="shared" si="10"/>
        <v>0</v>
      </c>
      <c r="AJ43" s="39"/>
      <c r="AK43" s="41" t="e">
        <f>AJ43/AL93</f>
        <v>#DIV/0!</v>
      </c>
      <c r="AL43" s="29">
        <f t="shared" si="11"/>
        <v>0</v>
      </c>
    </row>
    <row r="44" spans="1:38" ht="15.75" thickBot="1" x14ac:dyDescent="0.3">
      <c r="A44" s="48" t="s">
        <v>58</v>
      </c>
      <c r="B44" s="49">
        <v>340.12</v>
      </c>
      <c r="C44" s="50"/>
      <c r="D44" s="51" t="e">
        <f>C44/E93</f>
        <v>#DIV/0!</v>
      </c>
      <c r="E44" s="52">
        <f t="shared" si="0"/>
        <v>0</v>
      </c>
      <c r="F44" s="53"/>
      <c r="G44" s="54" t="e">
        <f>F44/H93</f>
        <v>#DIV/0!</v>
      </c>
      <c r="H44" s="29">
        <f t="shared" si="1"/>
        <v>0</v>
      </c>
      <c r="I44" s="50"/>
      <c r="J44" s="51">
        <f>I44/K93</f>
        <v>0</v>
      </c>
      <c r="K44" s="52">
        <f t="shared" si="3"/>
        <v>0</v>
      </c>
      <c r="L44" s="53"/>
      <c r="M44" s="54">
        <f>L44/N93</f>
        <v>0</v>
      </c>
      <c r="N44" s="29">
        <f t="shared" si="4"/>
        <v>0</v>
      </c>
      <c r="O44" s="50"/>
      <c r="P44" s="51">
        <f>O44/Q93</f>
        <v>0</v>
      </c>
      <c r="Q44" s="52">
        <f t="shared" si="5"/>
        <v>0</v>
      </c>
      <c r="R44" s="53"/>
      <c r="S44" s="54" t="e">
        <f>R44/T93</f>
        <v>#DIV/0!</v>
      </c>
      <c r="T44" s="29">
        <f t="shared" si="2"/>
        <v>0</v>
      </c>
      <c r="U44" s="50"/>
      <c r="V44" s="51" t="e">
        <f>U44/W93</f>
        <v>#DIV/0!</v>
      </c>
      <c r="W44" s="52">
        <f t="shared" si="6"/>
        <v>0</v>
      </c>
      <c r="X44" s="53"/>
      <c r="Y44" s="54" t="e">
        <f>X44/Z93</f>
        <v>#DIV/0!</v>
      </c>
      <c r="Z44" s="29">
        <f t="shared" si="7"/>
        <v>0</v>
      </c>
      <c r="AA44" s="50"/>
      <c r="AB44" s="51" t="e">
        <f>AA44/AC93</f>
        <v>#DIV/0!</v>
      </c>
      <c r="AC44" s="52">
        <f t="shared" si="8"/>
        <v>0</v>
      </c>
      <c r="AD44" s="53"/>
      <c r="AE44" s="54" t="e">
        <f>AD44/AF93</f>
        <v>#DIV/0!</v>
      </c>
      <c r="AF44" s="29">
        <f t="shared" si="9"/>
        <v>0</v>
      </c>
      <c r="AG44" s="50"/>
      <c r="AH44" s="51" t="e">
        <f>AG44/AI93</f>
        <v>#DIV/0!</v>
      </c>
      <c r="AI44" s="52">
        <f t="shared" si="10"/>
        <v>0</v>
      </c>
      <c r="AJ44" s="53"/>
      <c r="AK44" s="54" t="e">
        <f>AJ44/AL93</f>
        <v>#DIV/0!</v>
      </c>
      <c r="AL44" s="29">
        <f t="shared" si="11"/>
        <v>0</v>
      </c>
    </row>
    <row r="45" spans="1:38" s="21" customFormat="1" ht="13.5" thickBot="1" x14ac:dyDescent="0.25">
      <c r="A45" s="55" t="s">
        <v>59</v>
      </c>
      <c r="B45" s="56"/>
      <c r="C45" s="57">
        <f>SUM(C46:C53)</f>
        <v>0</v>
      </c>
      <c r="D45" s="58" t="e">
        <f>C45/E93</f>
        <v>#DIV/0!</v>
      </c>
      <c r="E45" s="17"/>
      <c r="F45" s="59">
        <f>SUM(F46:F53)</f>
        <v>0</v>
      </c>
      <c r="G45" s="60" t="e">
        <f>F45/H93</f>
        <v>#DIV/0!</v>
      </c>
      <c r="H45" s="20"/>
      <c r="I45" s="57">
        <f>SUM(I46:I53)</f>
        <v>0</v>
      </c>
      <c r="J45" s="58">
        <f>I45/K93</f>
        <v>0</v>
      </c>
      <c r="K45" s="17"/>
      <c r="L45" s="59">
        <f>SUM(L46:L53)</f>
        <v>0</v>
      </c>
      <c r="M45" s="60">
        <f>L45/N93</f>
        <v>0</v>
      </c>
      <c r="N45" s="20"/>
      <c r="O45" s="57">
        <f>SUM(O46:O53)</f>
        <v>0</v>
      </c>
      <c r="P45" s="58">
        <f>O45/Q93</f>
        <v>0</v>
      </c>
      <c r="Q45" s="17"/>
      <c r="R45" s="59">
        <f>SUM(R46:R53)</f>
        <v>0</v>
      </c>
      <c r="S45" s="60" t="e">
        <f>R45/T93</f>
        <v>#DIV/0!</v>
      </c>
      <c r="T45" s="20"/>
      <c r="U45" s="57">
        <f>SUM(U46:U53)</f>
        <v>0</v>
      </c>
      <c r="V45" s="58" t="e">
        <f>U45/W93</f>
        <v>#DIV/0!</v>
      </c>
      <c r="W45" s="17"/>
      <c r="X45" s="59">
        <f>SUM(X46:X53)</f>
        <v>0</v>
      </c>
      <c r="Y45" s="60" t="e">
        <f>X45/Z93</f>
        <v>#DIV/0!</v>
      </c>
      <c r="Z45" s="20"/>
      <c r="AA45" s="57">
        <f>SUM(AA46:AA53)</f>
        <v>0</v>
      </c>
      <c r="AB45" s="58" t="e">
        <f>AA45/AC93</f>
        <v>#DIV/0!</v>
      </c>
      <c r="AC45" s="17"/>
      <c r="AD45" s="59">
        <f>SUM(AD46:AD53)</f>
        <v>0</v>
      </c>
      <c r="AE45" s="60" t="e">
        <f>AD45/AF93</f>
        <v>#DIV/0!</v>
      </c>
      <c r="AF45" s="20"/>
      <c r="AG45" s="57">
        <f>SUM(AG46:AG53)</f>
        <v>0</v>
      </c>
      <c r="AH45" s="58" t="e">
        <f>AG45/AI93</f>
        <v>#DIV/0!</v>
      </c>
      <c r="AI45" s="17"/>
      <c r="AJ45" s="59">
        <f>SUM(AJ46:AJ53)</f>
        <v>0</v>
      </c>
      <c r="AK45" s="60" t="e">
        <f>AJ45/AL93</f>
        <v>#DIV/0!</v>
      </c>
      <c r="AL45" s="20"/>
    </row>
    <row r="46" spans="1:38" x14ac:dyDescent="0.25">
      <c r="A46" s="42" t="s">
        <v>60</v>
      </c>
      <c r="B46" s="43">
        <v>422.3</v>
      </c>
      <c r="C46" s="44"/>
      <c r="D46" s="45" t="e">
        <f>C46/E93</f>
        <v>#DIV/0!</v>
      </c>
      <c r="E46" s="62">
        <f t="shared" si="0"/>
        <v>0</v>
      </c>
      <c r="F46" s="46"/>
      <c r="G46" s="47" t="e">
        <f>F46/H93</f>
        <v>#DIV/0!</v>
      </c>
      <c r="H46" s="29">
        <f t="shared" si="1"/>
        <v>0</v>
      </c>
      <c r="I46" s="44"/>
      <c r="J46" s="45">
        <f>I46/K93</f>
        <v>0</v>
      </c>
      <c r="K46" s="62">
        <f t="shared" ref="K46:K53" si="12">B46*I46</f>
        <v>0</v>
      </c>
      <c r="L46" s="46"/>
      <c r="M46" s="47">
        <f>L46/N93</f>
        <v>0</v>
      </c>
      <c r="N46" s="29">
        <f t="shared" ref="N46:N53" si="13">B46*L46</f>
        <v>0</v>
      </c>
      <c r="O46" s="44"/>
      <c r="P46" s="45">
        <f>O46/Q93</f>
        <v>0</v>
      </c>
      <c r="Q46" s="62">
        <f t="shared" ref="Q46:Q53" si="14">O46*B46</f>
        <v>0</v>
      </c>
      <c r="R46" s="46"/>
      <c r="S46" s="47" t="e">
        <f>R46/T93</f>
        <v>#DIV/0!</v>
      </c>
      <c r="T46" s="29">
        <f t="shared" si="2"/>
        <v>0</v>
      </c>
      <c r="U46" s="44"/>
      <c r="V46" s="45" t="e">
        <f>U46/W93</f>
        <v>#DIV/0!</v>
      </c>
      <c r="W46" s="62">
        <f t="shared" ref="W46:W53" si="15">U46*B46</f>
        <v>0</v>
      </c>
      <c r="X46" s="46"/>
      <c r="Y46" s="47" t="e">
        <f>X46/Z93</f>
        <v>#DIV/0!</v>
      </c>
      <c r="Z46" s="29">
        <f t="shared" ref="Z46:Z53" si="16">X46*B46</f>
        <v>0</v>
      </c>
      <c r="AA46" s="44"/>
      <c r="AB46" s="45" t="e">
        <f>AA46/AC93</f>
        <v>#DIV/0!</v>
      </c>
      <c r="AC46" s="62">
        <f t="shared" ref="AC46:AC53" si="17">AA46*B46</f>
        <v>0</v>
      </c>
      <c r="AD46" s="46"/>
      <c r="AE46" s="47" t="e">
        <f>AD46/AF93</f>
        <v>#DIV/0!</v>
      </c>
      <c r="AF46" s="29">
        <f t="shared" ref="AF46:AF53" si="18">AD46*B46</f>
        <v>0</v>
      </c>
      <c r="AG46" s="44"/>
      <c r="AH46" s="45" t="e">
        <f>AG46/AI93</f>
        <v>#DIV/0!</v>
      </c>
      <c r="AI46" s="62">
        <f t="shared" ref="AI46:AI53" si="19">AG46*B46</f>
        <v>0</v>
      </c>
      <c r="AJ46" s="46"/>
      <c r="AK46" s="47" t="e">
        <f>AJ46/AL93</f>
        <v>#DIV/0!</v>
      </c>
      <c r="AL46" s="29">
        <f t="shared" ref="AL46:AL53" si="20">AJ46*B46</f>
        <v>0</v>
      </c>
    </row>
    <row r="47" spans="1:38" x14ac:dyDescent="0.25">
      <c r="A47" s="22" t="s">
        <v>61</v>
      </c>
      <c r="B47" s="23">
        <v>353.27</v>
      </c>
      <c r="C47" s="24"/>
      <c r="D47" s="25" t="e">
        <f>C47/E93</f>
        <v>#DIV/0!</v>
      </c>
      <c r="E47" s="26">
        <f t="shared" si="0"/>
        <v>0</v>
      </c>
      <c r="F47" s="27"/>
      <c r="G47" s="28" t="e">
        <f>F47/H93</f>
        <v>#DIV/0!</v>
      </c>
      <c r="H47" s="29">
        <f t="shared" si="1"/>
        <v>0</v>
      </c>
      <c r="I47" s="24"/>
      <c r="J47" s="25">
        <f>I47/K93</f>
        <v>0</v>
      </c>
      <c r="K47" s="26">
        <f t="shared" si="12"/>
        <v>0</v>
      </c>
      <c r="L47" s="27"/>
      <c r="M47" s="28">
        <f>L47/N93</f>
        <v>0</v>
      </c>
      <c r="N47" s="29">
        <f t="shared" si="13"/>
        <v>0</v>
      </c>
      <c r="O47" s="24"/>
      <c r="P47" s="25">
        <f>O47/Q93</f>
        <v>0</v>
      </c>
      <c r="Q47" s="26">
        <f t="shared" si="14"/>
        <v>0</v>
      </c>
      <c r="R47" s="27"/>
      <c r="S47" s="28" t="e">
        <f>R47/T93</f>
        <v>#DIV/0!</v>
      </c>
      <c r="T47" s="29">
        <f t="shared" si="2"/>
        <v>0</v>
      </c>
      <c r="U47" s="24"/>
      <c r="V47" s="25" t="e">
        <f>U47/W93</f>
        <v>#DIV/0!</v>
      </c>
      <c r="W47" s="26">
        <f t="shared" si="15"/>
        <v>0</v>
      </c>
      <c r="X47" s="27"/>
      <c r="Y47" s="28" t="e">
        <f>X47/Z93</f>
        <v>#DIV/0!</v>
      </c>
      <c r="Z47" s="29">
        <f t="shared" si="16"/>
        <v>0</v>
      </c>
      <c r="AA47" s="24"/>
      <c r="AB47" s="25" t="e">
        <f>AA47/AC93</f>
        <v>#DIV/0!</v>
      </c>
      <c r="AC47" s="26">
        <f t="shared" si="17"/>
        <v>0</v>
      </c>
      <c r="AD47" s="27"/>
      <c r="AE47" s="28" t="e">
        <f>AD47/AF93</f>
        <v>#DIV/0!</v>
      </c>
      <c r="AF47" s="29">
        <f t="shared" si="18"/>
        <v>0</v>
      </c>
      <c r="AG47" s="24"/>
      <c r="AH47" s="25" t="e">
        <f>AG47/AI93</f>
        <v>#DIV/0!</v>
      </c>
      <c r="AI47" s="26">
        <f t="shared" si="19"/>
        <v>0</v>
      </c>
      <c r="AJ47" s="27"/>
      <c r="AK47" s="28" t="e">
        <f>AJ47/AL93</f>
        <v>#DIV/0!</v>
      </c>
      <c r="AL47" s="29">
        <f t="shared" si="20"/>
        <v>0</v>
      </c>
    </row>
    <row r="48" spans="1:38" x14ac:dyDescent="0.25">
      <c r="A48" s="22" t="s">
        <v>62</v>
      </c>
      <c r="B48" s="23">
        <v>405.87</v>
      </c>
      <c r="C48" s="24"/>
      <c r="D48" s="25" t="e">
        <f>C48/E93</f>
        <v>#DIV/0!</v>
      </c>
      <c r="E48" s="26">
        <f t="shared" si="0"/>
        <v>0</v>
      </c>
      <c r="F48" s="27"/>
      <c r="G48" s="28" t="e">
        <f>F48/H93</f>
        <v>#DIV/0!</v>
      </c>
      <c r="H48" s="29">
        <f t="shared" si="1"/>
        <v>0</v>
      </c>
      <c r="I48" s="24"/>
      <c r="J48" s="25">
        <f>I48/K93</f>
        <v>0</v>
      </c>
      <c r="K48" s="26">
        <f t="shared" si="12"/>
        <v>0</v>
      </c>
      <c r="L48" s="27"/>
      <c r="M48" s="28">
        <f>L48/N93</f>
        <v>0</v>
      </c>
      <c r="N48" s="29">
        <f t="shared" si="13"/>
        <v>0</v>
      </c>
      <c r="O48" s="24"/>
      <c r="P48" s="25">
        <f>O48/Q93</f>
        <v>0</v>
      </c>
      <c r="Q48" s="26">
        <f t="shared" si="14"/>
        <v>0</v>
      </c>
      <c r="R48" s="27"/>
      <c r="S48" s="28" t="e">
        <f>R48/T93</f>
        <v>#DIV/0!</v>
      </c>
      <c r="T48" s="29">
        <f t="shared" si="2"/>
        <v>0</v>
      </c>
      <c r="U48" s="24"/>
      <c r="V48" s="25" t="e">
        <f>U48/W93</f>
        <v>#DIV/0!</v>
      </c>
      <c r="W48" s="26">
        <f t="shared" si="15"/>
        <v>0</v>
      </c>
      <c r="X48" s="27"/>
      <c r="Y48" s="28" t="e">
        <f>X48/Z93</f>
        <v>#DIV/0!</v>
      </c>
      <c r="Z48" s="29">
        <f t="shared" si="16"/>
        <v>0</v>
      </c>
      <c r="AA48" s="24"/>
      <c r="AB48" s="25" t="e">
        <f>AA48/AC93</f>
        <v>#DIV/0!</v>
      </c>
      <c r="AC48" s="26">
        <f t="shared" si="17"/>
        <v>0</v>
      </c>
      <c r="AD48" s="27"/>
      <c r="AE48" s="28" t="e">
        <f>AD48/AF93</f>
        <v>#DIV/0!</v>
      </c>
      <c r="AF48" s="29">
        <f t="shared" si="18"/>
        <v>0</v>
      </c>
      <c r="AG48" s="24"/>
      <c r="AH48" s="25" t="e">
        <f>AG48/AI93</f>
        <v>#DIV/0!</v>
      </c>
      <c r="AI48" s="26">
        <f t="shared" si="19"/>
        <v>0</v>
      </c>
      <c r="AJ48" s="27"/>
      <c r="AK48" s="28" t="e">
        <f>AJ48/AL93</f>
        <v>#DIV/0!</v>
      </c>
      <c r="AL48" s="29">
        <f t="shared" si="20"/>
        <v>0</v>
      </c>
    </row>
    <row r="49" spans="1:38" x14ac:dyDescent="0.25">
      <c r="A49" s="22" t="s">
        <v>63</v>
      </c>
      <c r="B49" s="23">
        <v>340.12</v>
      </c>
      <c r="C49" s="24"/>
      <c r="D49" s="25" t="e">
        <f>C49/E93</f>
        <v>#DIV/0!</v>
      </c>
      <c r="E49" s="26">
        <f t="shared" si="0"/>
        <v>0</v>
      </c>
      <c r="F49" s="27"/>
      <c r="G49" s="28" t="e">
        <f>F49/H93</f>
        <v>#DIV/0!</v>
      </c>
      <c r="H49" s="29">
        <f t="shared" si="1"/>
        <v>0</v>
      </c>
      <c r="I49" s="24"/>
      <c r="J49" s="25">
        <f>I49/K93</f>
        <v>0</v>
      </c>
      <c r="K49" s="26">
        <f t="shared" si="12"/>
        <v>0</v>
      </c>
      <c r="L49" s="27"/>
      <c r="M49" s="28">
        <f>L49/N93</f>
        <v>0</v>
      </c>
      <c r="N49" s="29">
        <f t="shared" si="13"/>
        <v>0</v>
      </c>
      <c r="O49" s="24"/>
      <c r="P49" s="25">
        <f>O49/Q93</f>
        <v>0</v>
      </c>
      <c r="Q49" s="26">
        <f t="shared" si="14"/>
        <v>0</v>
      </c>
      <c r="R49" s="27"/>
      <c r="S49" s="28" t="e">
        <f>R49/T93</f>
        <v>#DIV/0!</v>
      </c>
      <c r="T49" s="29">
        <f t="shared" si="2"/>
        <v>0</v>
      </c>
      <c r="U49" s="24"/>
      <c r="V49" s="25" t="e">
        <f>U49/W93</f>
        <v>#DIV/0!</v>
      </c>
      <c r="W49" s="26">
        <f t="shared" si="15"/>
        <v>0</v>
      </c>
      <c r="X49" s="27"/>
      <c r="Y49" s="28" t="e">
        <f>X49/Z93</f>
        <v>#DIV/0!</v>
      </c>
      <c r="Z49" s="29">
        <f t="shared" si="16"/>
        <v>0</v>
      </c>
      <c r="AA49" s="24"/>
      <c r="AB49" s="25" t="e">
        <f>AA49/AC93</f>
        <v>#DIV/0!</v>
      </c>
      <c r="AC49" s="26">
        <f t="shared" si="17"/>
        <v>0</v>
      </c>
      <c r="AD49" s="27"/>
      <c r="AE49" s="28" t="e">
        <f>AD49/AF93</f>
        <v>#DIV/0!</v>
      </c>
      <c r="AF49" s="29">
        <f t="shared" si="18"/>
        <v>0</v>
      </c>
      <c r="AG49" s="24"/>
      <c r="AH49" s="25" t="e">
        <f>AG49/AI93</f>
        <v>#DIV/0!</v>
      </c>
      <c r="AI49" s="26">
        <f t="shared" si="19"/>
        <v>0</v>
      </c>
      <c r="AJ49" s="27"/>
      <c r="AK49" s="28" t="e">
        <f>AJ49/AL93</f>
        <v>#DIV/0!</v>
      </c>
      <c r="AL49" s="29">
        <f t="shared" si="20"/>
        <v>0</v>
      </c>
    </row>
    <row r="50" spans="1:38" x14ac:dyDescent="0.25">
      <c r="A50" s="63" t="s">
        <v>64</v>
      </c>
      <c r="B50" s="64">
        <v>356.56</v>
      </c>
      <c r="C50" s="32"/>
      <c r="D50" s="25" t="e">
        <f>C50/E93</f>
        <v>#DIV/0!</v>
      </c>
      <c r="E50" s="26">
        <f t="shared" si="0"/>
        <v>0</v>
      </c>
      <c r="F50" s="34"/>
      <c r="G50" s="35" t="e">
        <f>F50/H93</f>
        <v>#DIV/0!</v>
      </c>
      <c r="H50" s="29">
        <f t="shared" si="1"/>
        <v>0</v>
      </c>
      <c r="I50" s="32"/>
      <c r="J50" s="25">
        <f>I50/K93</f>
        <v>0</v>
      </c>
      <c r="K50" s="26">
        <f t="shared" si="12"/>
        <v>0</v>
      </c>
      <c r="L50" s="34"/>
      <c r="M50" s="35">
        <f>L50/N93</f>
        <v>0</v>
      </c>
      <c r="N50" s="29">
        <f t="shared" si="13"/>
        <v>0</v>
      </c>
      <c r="O50" s="32"/>
      <c r="P50" s="25">
        <f>O50/Q93</f>
        <v>0</v>
      </c>
      <c r="Q50" s="26">
        <f t="shared" si="14"/>
        <v>0</v>
      </c>
      <c r="R50" s="34"/>
      <c r="S50" s="35" t="e">
        <f>R50/T93</f>
        <v>#DIV/0!</v>
      </c>
      <c r="T50" s="29">
        <f t="shared" si="2"/>
        <v>0</v>
      </c>
      <c r="U50" s="32"/>
      <c r="V50" s="25" t="e">
        <f>U50/W93</f>
        <v>#DIV/0!</v>
      </c>
      <c r="W50" s="26">
        <f t="shared" si="15"/>
        <v>0</v>
      </c>
      <c r="X50" s="34"/>
      <c r="Y50" s="35" t="e">
        <f>X50/Z93</f>
        <v>#DIV/0!</v>
      </c>
      <c r="Z50" s="29">
        <f t="shared" si="16"/>
        <v>0</v>
      </c>
      <c r="AA50" s="32"/>
      <c r="AB50" s="25" t="e">
        <f>AA50/AC93</f>
        <v>#DIV/0!</v>
      </c>
      <c r="AC50" s="26">
        <f t="shared" si="17"/>
        <v>0</v>
      </c>
      <c r="AD50" s="34"/>
      <c r="AE50" s="35" t="e">
        <f>AD50/AF93</f>
        <v>#DIV/0!</v>
      </c>
      <c r="AF50" s="29">
        <f t="shared" si="18"/>
        <v>0</v>
      </c>
      <c r="AG50" s="32"/>
      <c r="AH50" s="25" t="e">
        <f>AG50/AI93</f>
        <v>#DIV/0!</v>
      </c>
      <c r="AI50" s="26">
        <f t="shared" si="19"/>
        <v>0</v>
      </c>
      <c r="AJ50" s="34"/>
      <c r="AK50" s="35" t="e">
        <f>AJ50/AL93</f>
        <v>#DIV/0!</v>
      </c>
      <c r="AL50" s="29">
        <f t="shared" si="20"/>
        <v>0</v>
      </c>
    </row>
    <row r="51" spans="1:38" x14ac:dyDescent="0.25">
      <c r="A51" s="30" t="s">
        <v>65</v>
      </c>
      <c r="B51" s="31">
        <v>300.68</v>
      </c>
      <c r="C51" s="32"/>
      <c r="D51" s="25" t="e">
        <f>C51/E93</f>
        <v>#DIV/0!</v>
      </c>
      <c r="E51" s="26">
        <f t="shared" si="0"/>
        <v>0</v>
      </c>
      <c r="F51" s="34"/>
      <c r="G51" s="35" t="e">
        <f>F51/H93</f>
        <v>#DIV/0!</v>
      </c>
      <c r="H51" s="29">
        <f t="shared" si="1"/>
        <v>0</v>
      </c>
      <c r="I51" s="32"/>
      <c r="J51" s="25">
        <f>I51/K93</f>
        <v>0</v>
      </c>
      <c r="K51" s="26">
        <f t="shared" si="12"/>
        <v>0</v>
      </c>
      <c r="L51" s="34"/>
      <c r="M51" s="35">
        <f>L51/N93</f>
        <v>0</v>
      </c>
      <c r="N51" s="29">
        <f t="shared" si="13"/>
        <v>0</v>
      </c>
      <c r="O51" s="32"/>
      <c r="P51" s="25">
        <f>O51/Q93</f>
        <v>0</v>
      </c>
      <c r="Q51" s="26">
        <f t="shared" si="14"/>
        <v>0</v>
      </c>
      <c r="R51" s="34"/>
      <c r="S51" s="35" t="e">
        <f>R51/T93</f>
        <v>#DIV/0!</v>
      </c>
      <c r="T51" s="29">
        <f t="shared" si="2"/>
        <v>0</v>
      </c>
      <c r="U51" s="32"/>
      <c r="V51" s="25" t="e">
        <f>U51/W93</f>
        <v>#DIV/0!</v>
      </c>
      <c r="W51" s="26">
        <f t="shared" si="15"/>
        <v>0</v>
      </c>
      <c r="X51" s="34"/>
      <c r="Y51" s="35" t="e">
        <f>X51/Z93</f>
        <v>#DIV/0!</v>
      </c>
      <c r="Z51" s="29">
        <f t="shared" si="16"/>
        <v>0</v>
      </c>
      <c r="AA51" s="32"/>
      <c r="AB51" s="25" t="e">
        <f>AA51/AC93</f>
        <v>#DIV/0!</v>
      </c>
      <c r="AC51" s="26">
        <f t="shared" si="17"/>
        <v>0</v>
      </c>
      <c r="AD51" s="34"/>
      <c r="AE51" s="35" t="e">
        <f>AD51/AF93</f>
        <v>#DIV/0!</v>
      </c>
      <c r="AF51" s="29">
        <f t="shared" si="18"/>
        <v>0</v>
      </c>
      <c r="AG51" s="32"/>
      <c r="AH51" s="25" t="e">
        <f>AG51/AI93</f>
        <v>#DIV/0!</v>
      </c>
      <c r="AI51" s="26">
        <f t="shared" si="19"/>
        <v>0</v>
      </c>
      <c r="AJ51" s="34"/>
      <c r="AK51" s="35" t="e">
        <f>AJ51/AL93</f>
        <v>#DIV/0!</v>
      </c>
      <c r="AL51" s="29">
        <f t="shared" si="20"/>
        <v>0</v>
      </c>
    </row>
    <row r="52" spans="1:38" x14ac:dyDescent="0.25">
      <c r="A52" s="36" t="s">
        <v>66</v>
      </c>
      <c r="B52" s="37">
        <v>338.47</v>
      </c>
      <c r="C52" s="38"/>
      <c r="D52" s="25" t="e">
        <f>C52/E93</f>
        <v>#DIV/0!</v>
      </c>
      <c r="E52" s="26">
        <f t="shared" si="0"/>
        <v>0</v>
      </c>
      <c r="F52" s="39"/>
      <c r="G52" s="41" t="e">
        <f>F52/H93</f>
        <v>#DIV/0!</v>
      </c>
      <c r="H52" s="29">
        <f t="shared" si="1"/>
        <v>0</v>
      </c>
      <c r="I52" s="38"/>
      <c r="J52" s="25">
        <f>I52/K93</f>
        <v>0</v>
      </c>
      <c r="K52" s="26">
        <f t="shared" si="12"/>
        <v>0</v>
      </c>
      <c r="L52" s="39"/>
      <c r="M52" s="41">
        <f>L52/N93</f>
        <v>0</v>
      </c>
      <c r="N52" s="29">
        <f t="shared" si="13"/>
        <v>0</v>
      </c>
      <c r="O52" s="38"/>
      <c r="P52" s="25">
        <f>O52/Q93</f>
        <v>0</v>
      </c>
      <c r="Q52" s="26">
        <f t="shared" si="14"/>
        <v>0</v>
      </c>
      <c r="R52" s="39"/>
      <c r="S52" s="41" t="e">
        <f>R52/T93</f>
        <v>#DIV/0!</v>
      </c>
      <c r="T52" s="29">
        <f t="shared" si="2"/>
        <v>0</v>
      </c>
      <c r="U52" s="38"/>
      <c r="V52" s="25" t="e">
        <f>U52/W93</f>
        <v>#DIV/0!</v>
      </c>
      <c r="W52" s="26">
        <f t="shared" si="15"/>
        <v>0</v>
      </c>
      <c r="X52" s="39"/>
      <c r="Y52" s="41" t="e">
        <f>X52/Z93</f>
        <v>#DIV/0!</v>
      </c>
      <c r="Z52" s="29">
        <f t="shared" si="16"/>
        <v>0</v>
      </c>
      <c r="AA52" s="38"/>
      <c r="AB52" s="25" t="e">
        <f>AA52/AC93</f>
        <v>#DIV/0!</v>
      </c>
      <c r="AC52" s="26">
        <f t="shared" si="17"/>
        <v>0</v>
      </c>
      <c r="AD52" s="39"/>
      <c r="AE52" s="41" t="e">
        <f>AD52/AF93</f>
        <v>#DIV/0!</v>
      </c>
      <c r="AF52" s="29">
        <f t="shared" si="18"/>
        <v>0</v>
      </c>
      <c r="AG52" s="38"/>
      <c r="AH52" s="25" t="e">
        <f>AG52/AI93</f>
        <v>#DIV/0!</v>
      </c>
      <c r="AI52" s="26">
        <f t="shared" si="19"/>
        <v>0</v>
      </c>
      <c r="AJ52" s="39"/>
      <c r="AK52" s="41" t="e">
        <f>AJ52/AL93</f>
        <v>#DIV/0!</v>
      </c>
      <c r="AL52" s="29">
        <f t="shared" si="20"/>
        <v>0</v>
      </c>
    </row>
    <row r="53" spans="1:38" ht="15.75" thickBot="1" x14ac:dyDescent="0.3">
      <c r="A53" s="36" t="s">
        <v>67</v>
      </c>
      <c r="B53" s="37">
        <v>287.52999999999997</v>
      </c>
      <c r="C53" s="38"/>
      <c r="D53" s="65" t="e">
        <f>C53/E93</f>
        <v>#DIV/0!</v>
      </c>
      <c r="E53" s="52">
        <f t="shared" si="0"/>
        <v>0</v>
      </c>
      <c r="F53" s="39"/>
      <c r="G53" s="41" t="e">
        <f>F53/H93</f>
        <v>#DIV/0!</v>
      </c>
      <c r="H53" s="66">
        <f t="shared" si="1"/>
        <v>0</v>
      </c>
      <c r="I53" s="38"/>
      <c r="J53" s="65">
        <f>I53/K93</f>
        <v>0</v>
      </c>
      <c r="K53" s="52">
        <f t="shared" si="12"/>
        <v>0</v>
      </c>
      <c r="L53" s="39"/>
      <c r="M53" s="41">
        <f>L53/N93</f>
        <v>0</v>
      </c>
      <c r="N53" s="66">
        <f t="shared" si="13"/>
        <v>0</v>
      </c>
      <c r="O53" s="38"/>
      <c r="P53" s="65">
        <f>O53/Q93</f>
        <v>0</v>
      </c>
      <c r="Q53" s="52">
        <f t="shared" si="14"/>
        <v>0</v>
      </c>
      <c r="R53" s="39"/>
      <c r="S53" s="41" t="e">
        <f>R53/T93</f>
        <v>#DIV/0!</v>
      </c>
      <c r="T53" s="66">
        <f t="shared" si="2"/>
        <v>0</v>
      </c>
      <c r="U53" s="38"/>
      <c r="V53" s="65" t="e">
        <f>U53/W93</f>
        <v>#DIV/0!</v>
      </c>
      <c r="W53" s="52">
        <f t="shared" si="15"/>
        <v>0</v>
      </c>
      <c r="X53" s="39"/>
      <c r="Y53" s="41" t="e">
        <f>X53/Z93</f>
        <v>#DIV/0!</v>
      </c>
      <c r="Z53" s="66">
        <f t="shared" si="16"/>
        <v>0</v>
      </c>
      <c r="AA53" s="38"/>
      <c r="AB53" s="65" t="e">
        <f>AA53/AC93</f>
        <v>#DIV/0!</v>
      </c>
      <c r="AC53" s="52">
        <f t="shared" si="17"/>
        <v>0</v>
      </c>
      <c r="AD53" s="39"/>
      <c r="AE53" s="41" t="e">
        <f>AD53/AF93</f>
        <v>#DIV/0!</v>
      </c>
      <c r="AF53" s="66">
        <f t="shared" si="18"/>
        <v>0</v>
      </c>
      <c r="AG53" s="38"/>
      <c r="AH53" s="65" t="e">
        <f>AG53/AI93</f>
        <v>#DIV/0!</v>
      </c>
      <c r="AI53" s="52">
        <f t="shared" si="19"/>
        <v>0</v>
      </c>
      <c r="AJ53" s="39"/>
      <c r="AK53" s="41" t="e">
        <f>AJ53/AL93</f>
        <v>#DIV/0!</v>
      </c>
      <c r="AL53" s="66">
        <f t="shared" si="20"/>
        <v>0</v>
      </c>
    </row>
    <row r="54" spans="1:38" s="21" customFormat="1" ht="14.25" thickTop="1" thickBot="1" x14ac:dyDescent="0.25">
      <c r="A54" s="67" t="s">
        <v>68</v>
      </c>
      <c r="B54" s="68"/>
      <c r="C54" s="69">
        <f>SUM(C55:C64)</f>
        <v>0</v>
      </c>
      <c r="D54" s="70" t="e">
        <f>C54/E93</f>
        <v>#DIV/0!</v>
      </c>
      <c r="E54" s="71"/>
      <c r="F54" s="72">
        <f>SUM(F55:F64)</f>
        <v>0</v>
      </c>
      <c r="G54" s="73" t="e">
        <f>F54/H93</f>
        <v>#DIV/0!</v>
      </c>
      <c r="H54" s="74"/>
      <c r="I54" s="69">
        <f>SUM(I55:I64)</f>
        <v>0</v>
      </c>
      <c r="J54" s="70">
        <f>I54/K93</f>
        <v>0</v>
      </c>
      <c r="K54" s="71"/>
      <c r="L54" s="72">
        <f>SUM(L55:L64)</f>
        <v>0</v>
      </c>
      <c r="M54" s="73">
        <f>L54/N93</f>
        <v>0</v>
      </c>
      <c r="N54" s="74"/>
      <c r="O54" s="69">
        <f>SUM(O55:O64)</f>
        <v>0</v>
      </c>
      <c r="P54" s="70">
        <f>O54/Q93</f>
        <v>0</v>
      </c>
      <c r="Q54" s="71"/>
      <c r="R54" s="72">
        <f>SUM(R55:R64)</f>
        <v>0</v>
      </c>
      <c r="S54" s="73" t="e">
        <f>R54/T93</f>
        <v>#DIV/0!</v>
      </c>
      <c r="T54" s="74"/>
      <c r="U54" s="69">
        <f>SUM(U55:U64)</f>
        <v>0</v>
      </c>
      <c r="V54" s="70" t="e">
        <f>U54/W93</f>
        <v>#DIV/0!</v>
      </c>
      <c r="W54" s="71"/>
      <c r="X54" s="72">
        <f>SUM(X55:X64)</f>
        <v>0</v>
      </c>
      <c r="Y54" s="73" t="e">
        <f>X54/Z93</f>
        <v>#DIV/0!</v>
      </c>
      <c r="Z54" s="74"/>
      <c r="AA54" s="69">
        <f>SUM(AA55:AA64)</f>
        <v>0</v>
      </c>
      <c r="AB54" s="70" t="e">
        <f>AA54/AC93</f>
        <v>#DIV/0!</v>
      </c>
      <c r="AC54" s="71"/>
      <c r="AD54" s="72">
        <f>SUM(AD55:AD64)</f>
        <v>0</v>
      </c>
      <c r="AE54" s="73" t="e">
        <f>AD54/AF93</f>
        <v>#DIV/0!</v>
      </c>
      <c r="AF54" s="74"/>
      <c r="AG54" s="69">
        <f>SUM(AG55:AG64)</f>
        <v>0</v>
      </c>
      <c r="AH54" s="70" t="e">
        <f>AG54/AI93</f>
        <v>#DIV/0!</v>
      </c>
      <c r="AI54" s="71"/>
      <c r="AJ54" s="72">
        <f>SUM(AJ55:AJ64)</f>
        <v>0</v>
      </c>
      <c r="AK54" s="73" t="e">
        <f>AJ54/AL93</f>
        <v>#DIV/0!</v>
      </c>
      <c r="AL54" s="74"/>
    </row>
    <row r="55" spans="1:38" x14ac:dyDescent="0.25">
      <c r="A55" s="22" t="s">
        <v>69</v>
      </c>
      <c r="B55" s="23">
        <v>376.28</v>
      </c>
      <c r="C55" s="24"/>
      <c r="D55" s="25" t="e">
        <f>C55/E93</f>
        <v>#DIV/0!</v>
      </c>
      <c r="E55" s="26">
        <f t="shared" si="0"/>
        <v>0</v>
      </c>
      <c r="F55" s="27"/>
      <c r="G55" s="28" t="e">
        <f>F55/H93</f>
        <v>#DIV/0!</v>
      </c>
      <c r="H55" s="29">
        <f t="shared" si="1"/>
        <v>0</v>
      </c>
      <c r="I55" s="24"/>
      <c r="J55" s="25">
        <f>I55/K93</f>
        <v>0</v>
      </c>
      <c r="K55" s="26">
        <f t="shared" ref="K55:K64" si="21">B55*I55</f>
        <v>0</v>
      </c>
      <c r="L55" s="27"/>
      <c r="M55" s="28">
        <f>L55/N93</f>
        <v>0</v>
      </c>
      <c r="N55" s="29">
        <f t="shared" ref="N55:N64" si="22">B55*L55</f>
        <v>0</v>
      </c>
      <c r="O55" s="24"/>
      <c r="P55" s="25">
        <f>O55/Q93</f>
        <v>0</v>
      </c>
      <c r="Q55" s="26">
        <f t="shared" ref="Q55:Q64" si="23">O55*B55</f>
        <v>0</v>
      </c>
      <c r="R55" s="27"/>
      <c r="S55" s="28" t="e">
        <f>R55/T93</f>
        <v>#DIV/0!</v>
      </c>
      <c r="T55" s="29">
        <f t="shared" si="2"/>
        <v>0</v>
      </c>
      <c r="U55" s="24"/>
      <c r="V55" s="25" t="e">
        <f>U55/W93</f>
        <v>#DIV/0!</v>
      </c>
      <c r="W55" s="26">
        <f t="shared" ref="W55:W64" si="24">U55*B55</f>
        <v>0</v>
      </c>
      <c r="X55" s="27"/>
      <c r="Y55" s="28" t="e">
        <f>X55/Z93</f>
        <v>#DIV/0!</v>
      </c>
      <c r="Z55" s="29">
        <f t="shared" ref="Z55:Z64" si="25">X55*B55</f>
        <v>0</v>
      </c>
      <c r="AA55" s="24"/>
      <c r="AB55" s="25" t="e">
        <f>AA55/AC93</f>
        <v>#DIV/0!</v>
      </c>
      <c r="AC55" s="26">
        <f t="shared" ref="AC55:AC64" si="26">AA55*B55</f>
        <v>0</v>
      </c>
      <c r="AD55" s="27"/>
      <c r="AE55" s="28" t="e">
        <f>AD55/AF93</f>
        <v>#DIV/0!</v>
      </c>
      <c r="AF55" s="29">
        <f t="shared" ref="AF55:AF64" si="27">AD55*B55</f>
        <v>0</v>
      </c>
      <c r="AG55" s="24"/>
      <c r="AH55" s="25" t="e">
        <f>AG55/AI93</f>
        <v>#DIV/0!</v>
      </c>
      <c r="AI55" s="26">
        <f t="shared" ref="AI55:AI64" si="28">AG55*B55</f>
        <v>0</v>
      </c>
      <c r="AJ55" s="27"/>
      <c r="AK55" s="28" t="e">
        <f>AJ55/AL93</f>
        <v>#DIV/0!</v>
      </c>
      <c r="AL55" s="29">
        <f t="shared" ref="AL55:AL64" si="29">AJ55*B55</f>
        <v>0</v>
      </c>
    </row>
    <row r="56" spans="1:38" x14ac:dyDescent="0.25">
      <c r="A56" s="22" t="s">
        <v>70</v>
      </c>
      <c r="B56" s="23">
        <v>346.7</v>
      </c>
      <c r="C56" s="24"/>
      <c r="D56" s="25" t="e">
        <f>C56/E93</f>
        <v>#DIV/0!</v>
      </c>
      <c r="E56" s="26">
        <f t="shared" si="0"/>
        <v>0</v>
      </c>
      <c r="F56" s="27"/>
      <c r="G56" s="28" t="e">
        <f>F56/H93</f>
        <v>#DIV/0!</v>
      </c>
      <c r="H56" s="29">
        <f t="shared" si="1"/>
        <v>0</v>
      </c>
      <c r="I56" s="24"/>
      <c r="J56" s="25">
        <f>I56/K93</f>
        <v>0</v>
      </c>
      <c r="K56" s="26">
        <f t="shared" si="21"/>
        <v>0</v>
      </c>
      <c r="L56" s="27"/>
      <c r="M56" s="28">
        <f>L56/N93</f>
        <v>0</v>
      </c>
      <c r="N56" s="29">
        <f t="shared" si="22"/>
        <v>0</v>
      </c>
      <c r="O56" s="24"/>
      <c r="P56" s="25">
        <f>O56/Q93</f>
        <v>0</v>
      </c>
      <c r="Q56" s="26">
        <f t="shared" si="23"/>
        <v>0</v>
      </c>
      <c r="R56" s="27"/>
      <c r="S56" s="28" t="e">
        <f>R56/T93</f>
        <v>#DIV/0!</v>
      </c>
      <c r="T56" s="29">
        <f t="shared" si="2"/>
        <v>0</v>
      </c>
      <c r="U56" s="24"/>
      <c r="V56" s="25" t="e">
        <f>U56/W93</f>
        <v>#DIV/0!</v>
      </c>
      <c r="W56" s="26">
        <f t="shared" si="24"/>
        <v>0</v>
      </c>
      <c r="X56" s="27"/>
      <c r="Y56" s="28" t="e">
        <f>X56/Z93</f>
        <v>#DIV/0!</v>
      </c>
      <c r="Z56" s="29">
        <f t="shared" si="25"/>
        <v>0</v>
      </c>
      <c r="AA56" s="24"/>
      <c r="AB56" s="25" t="e">
        <f>AA56/AC93</f>
        <v>#DIV/0!</v>
      </c>
      <c r="AC56" s="26">
        <f t="shared" si="26"/>
        <v>0</v>
      </c>
      <c r="AD56" s="27"/>
      <c r="AE56" s="28" t="e">
        <f>AD56/AF93</f>
        <v>#DIV/0!</v>
      </c>
      <c r="AF56" s="29">
        <f t="shared" si="27"/>
        <v>0</v>
      </c>
      <c r="AG56" s="24"/>
      <c r="AH56" s="25" t="e">
        <f>AG56/AI93</f>
        <v>#DIV/0!</v>
      </c>
      <c r="AI56" s="26">
        <f t="shared" si="28"/>
        <v>0</v>
      </c>
      <c r="AJ56" s="27"/>
      <c r="AK56" s="28" t="e">
        <f>AJ56/AL93</f>
        <v>#DIV/0!</v>
      </c>
      <c r="AL56" s="29">
        <f t="shared" si="29"/>
        <v>0</v>
      </c>
    </row>
    <row r="57" spans="1:38" x14ac:dyDescent="0.25">
      <c r="A57" s="22" t="s">
        <v>71</v>
      </c>
      <c r="B57" s="23">
        <v>356.56</v>
      </c>
      <c r="C57" s="24"/>
      <c r="D57" s="25" t="e">
        <f>C57/E93</f>
        <v>#DIV/0!</v>
      </c>
      <c r="E57" s="26">
        <f t="shared" si="0"/>
        <v>0</v>
      </c>
      <c r="F57" s="27"/>
      <c r="G57" s="28" t="e">
        <f>F57/H93</f>
        <v>#DIV/0!</v>
      </c>
      <c r="H57" s="29">
        <f t="shared" si="1"/>
        <v>0</v>
      </c>
      <c r="I57" s="24"/>
      <c r="J57" s="25">
        <f>I57/K93</f>
        <v>0</v>
      </c>
      <c r="K57" s="26">
        <f t="shared" si="21"/>
        <v>0</v>
      </c>
      <c r="L57" s="27"/>
      <c r="M57" s="28">
        <f>L57/N93</f>
        <v>0</v>
      </c>
      <c r="N57" s="29">
        <f t="shared" si="22"/>
        <v>0</v>
      </c>
      <c r="O57" s="24"/>
      <c r="P57" s="25">
        <f>O57/Q93</f>
        <v>0</v>
      </c>
      <c r="Q57" s="26">
        <f t="shared" si="23"/>
        <v>0</v>
      </c>
      <c r="R57" s="27"/>
      <c r="S57" s="28" t="e">
        <f>R57/T93</f>
        <v>#DIV/0!</v>
      </c>
      <c r="T57" s="29">
        <f t="shared" si="2"/>
        <v>0</v>
      </c>
      <c r="U57" s="24"/>
      <c r="V57" s="25" t="e">
        <f>U57/W93</f>
        <v>#DIV/0!</v>
      </c>
      <c r="W57" s="26">
        <f t="shared" si="24"/>
        <v>0</v>
      </c>
      <c r="X57" s="27"/>
      <c r="Y57" s="28" t="e">
        <f>X57/Z93</f>
        <v>#DIV/0!</v>
      </c>
      <c r="Z57" s="29">
        <f t="shared" si="25"/>
        <v>0</v>
      </c>
      <c r="AA57" s="24"/>
      <c r="AB57" s="25" t="e">
        <f>AA57/AC93</f>
        <v>#DIV/0!</v>
      </c>
      <c r="AC57" s="26">
        <f t="shared" si="26"/>
        <v>0</v>
      </c>
      <c r="AD57" s="27"/>
      <c r="AE57" s="28" t="e">
        <f>AD57/AF93</f>
        <v>#DIV/0!</v>
      </c>
      <c r="AF57" s="29">
        <f t="shared" si="27"/>
        <v>0</v>
      </c>
      <c r="AG57" s="24"/>
      <c r="AH57" s="25" t="e">
        <f>AG57/AI93</f>
        <v>#DIV/0!</v>
      </c>
      <c r="AI57" s="26">
        <f t="shared" si="28"/>
        <v>0</v>
      </c>
      <c r="AJ57" s="27"/>
      <c r="AK57" s="28" t="e">
        <f>AJ57/AL93</f>
        <v>#DIV/0!</v>
      </c>
      <c r="AL57" s="29">
        <f t="shared" si="29"/>
        <v>0</v>
      </c>
    </row>
    <row r="58" spans="1:38" x14ac:dyDescent="0.25">
      <c r="A58" s="22" t="s">
        <v>72</v>
      </c>
      <c r="B58" s="23">
        <v>326.98</v>
      </c>
      <c r="C58" s="24"/>
      <c r="D58" s="25" t="e">
        <f>C58/E93</f>
        <v>#DIV/0!</v>
      </c>
      <c r="E58" s="26">
        <f t="shared" si="0"/>
        <v>0</v>
      </c>
      <c r="F58" s="27"/>
      <c r="G58" s="28" t="e">
        <f>F58/H93</f>
        <v>#DIV/0!</v>
      </c>
      <c r="H58" s="29">
        <f t="shared" si="1"/>
        <v>0</v>
      </c>
      <c r="I58" s="24"/>
      <c r="J58" s="25">
        <f>I58/K93</f>
        <v>0</v>
      </c>
      <c r="K58" s="26">
        <f t="shared" si="21"/>
        <v>0</v>
      </c>
      <c r="L58" s="27"/>
      <c r="M58" s="28">
        <f>L58/N93</f>
        <v>0</v>
      </c>
      <c r="N58" s="29">
        <f t="shared" si="22"/>
        <v>0</v>
      </c>
      <c r="O58" s="24"/>
      <c r="P58" s="25">
        <f>O58/Q93</f>
        <v>0</v>
      </c>
      <c r="Q58" s="26">
        <f t="shared" si="23"/>
        <v>0</v>
      </c>
      <c r="R58" s="27"/>
      <c r="S58" s="28" t="e">
        <f>R58/T93</f>
        <v>#DIV/0!</v>
      </c>
      <c r="T58" s="29">
        <f t="shared" si="2"/>
        <v>0</v>
      </c>
      <c r="U58" s="24"/>
      <c r="V58" s="25" t="e">
        <f>U58/W93</f>
        <v>#DIV/0!</v>
      </c>
      <c r="W58" s="26">
        <f t="shared" si="24"/>
        <v>0</v>
      </c>
      <c r="X58" s="27"/>
      <c r="Y58" s="28" t="e">
        <f>X58/Z93</f>
        <v>#DIV/0!</v>
      </c>
      <c r="Z58" s="29">
        <f t="shared" si="25"/>
        <v>0</v>
      </c>
      <c r="AA58" s="24"/>
      <c r="AB58" s="25" t="e">
        <f>AA58/AC93</f>
        <v>#DIV/0!</v>
      </c>
      <c r="AC58" s="26">
        <f t="shared" si="26"/>
        <v>0</v>
      </c>
      <c r="AD58" s="27"/>
      <c r="AE58" s="28" t="e">
        <f>AD58/AF93</f>
        <v>#DIV/0!</v>
      </c>
      <c r="AF58" s="29">
        <f t="shared" si="27"/>
        <v>0</v>
      </c>
      <c r="AG58" s="24"/>
      <c r="AH58" s="25" t="e">
        <f>AG58/AI93</f>
        <v>#DIV/0!</v>
      </c>
      <c r="AI58" s="26">
        <f t="shared" si="28"/>
        <v>0</v>
      </c>
      <c r="AJ58" s="27"/>
      <c r="AK58" s="28" t="e">
        <f>AJ58/AL93</f>
        <v>#DIV/0!</v>
      </c>
      <c r="AL58" s="29">
        <f t="shared" si="29"/>
        <v>0</v>
      </c>
    </row>
    <row r="59" spans="1:38" x14ac:dyDescent="0.25">
      <c r="A59" s="22" t="s">
        <v>73</v>
      </c>
      <c r="B59" s="23">
        <v>312.18</v>
      </c>
      <c r="C59" s="24"/>
      <c r="D59" s="25" t="e">
        <f>C59/E93</f>
        <v>#DIV/0!</v>
      </c>
      <c r="E59" s="26">
        <f t="shared" si="0"/>
        <v>0</v>
      </c>
      <c r="F59" s="27"/>
      <c r="G59" s="28" t="e">
        <f>F59/H93</f>
        <v>#DIV/0!</v>
      </c>
      <c r="H59" s="29">
        <f t="shared" si="1"/>
        <v>0</v>
      </c>
      <c r="I59" s="24"/>
      <c r="J59" s="25">
        <f>I59/K93</f>
        <v>0</v>
      </c>
      <c r="K59" s="26">
        <f t="shared" si="21"/>
        <v>0</v>
      </c>
      <c r="L59" s="27"/>
      <c r="M59" s="28">
        <f>L59/N93</f>
        <v>0</v>
      </c>
      <c r="N59" s="29">
        <f t="shared" si="22"/>
        <v>0</v>
      </c>
      <c r="O59" s="24"/>
      <c r="P59" s="25">
        <f>O59/Q93</f>
        <v>0</v>
      </c>
      <c r="Q59" s="26">
        <f t="shared" si="23"/>
        <v>0</v>
      </c>
      <c r="R59" s="27"/>
      <c r="S59" s="28" t="e">
        <f>R59/T93</f>
        <v>#DIV/0!</v>
      </c>
      <c r="T59" s="29">
        <f t="shared" si="2"/>
        <v>0</v>
      </c>
      <c r="U59" s="24"/>
      <c r="V59" s="25" t="e">
        <f>U59/W93</f>
        <v>#DIV/0!</v>
      </c>
      <c r="W59" s="26">
        <f t="shared" si="24"/>
        <v>0</v>
      </c>
      <c r="X59" s="27"/>
      <c r="Y59" s="28" t="e">
        <f>X59/Z93</f>
        <v>#DIV/0!</v>
      </c>
      <c r="Z59" s="29">
        <f t="shared" si="25"/>
        <v>0</v>
      </c>
      <c r="AA59" s="24"/>
      <c r="AB59" s="25" t="e">
        <f>AA59/AC93</f>
        <v>#DIV/0!</v>
      </c>
      <c r="AC59" s="26">
        <f t="shared" si="26"/>
        <v>0</v>
      </c>
      <c r="AD59" s="27"/>
      <c r="AE59" s="28" t="e">
        <f>AD59/AF93</f>
        <v>#DIV/0!</v>
      </c>
      <c r="AF59" s="29">
        <f t="shared" si="27"/>
        <v>0</v>
      </c>
      <c r="AG59" s="24"/>
      <c r="AH59" s="25" t="e">
        <f>AG59/AI93</f>
        <v>#DIV/0!</v>
      </c>
      <c r="AI59" s="26">
        <f t="shared" si="28"/>
        <v>0</v>
      </c>
      <c r="AJ59" s="27"/>
      <c r="AK59" s="28" t="e">
        <f>AJ59/AL93</f>
        <v>#DIV/0!</v>
      </c>
      <c r="AL59" s="29">
        <f t="shared" si="29"/>
        <v>0</v>
      </c>
    </row>
    <row r="60" spans="1:38" x14ac:dyDescent="0.25">
      <c r="A60" s="22" t="s">
        <v>74</v>
      </c>
      <c r="B60" s="23">
        <v>289.17</v>
      </c>
      <c r="C60" s="24"/>
      <c r="D60" s="25" t="e">
        <f>C60/E93</f>
        <v>#DIV/0!</v>
      </c>
      <c r="E60" s="26">
        <f t="shared" si="0"/>
        <v>0</v>
      </c>
      <c r="F60" s="27"/>
      <c r="G60" s="28" t="e">
        <f>F60/H93</f>
        <v>#DIV/0!</v>
      </c>
      <c r="H60" s="29">
        <f t="shared" si="1"/>
        <v>0</v>
      </c>
      <c r="I60" s="24"/>
      <c r="J60" s="25">
        <f>I60/K93</f>
        <v>0</v>
      </c>
      <c r="K60" s="26">
        <f t="shared" si="21"/>
        <v>0</v>
      </c>
      <c r="L60" s="27"/>
      <c r="M60" s="28">
        <f>L60/N93</f>
        <v>0</v>
      </c>
      <c r="N60" s="29">
        <f t="shared" si="22"/>
        <v>0</v>
      </c>
      <c r="O60" s="24"/>
      <c r="P60" s="25">
        <f>O60/Q93</f>
        <v>0</v>
      </c>
      <c r="Q60" s="26">
        <f t="shared" si="23"/>
        <v>0</v>
      </c>
      <c r="R60" s="27"/>
      <c r="S60" s="28" t="e">
        <f>R60/T93</f>
        <v>#DIV/0!</v>
      </c>
      <c r="T60" s="29">
        <f t="shared" si="2"/>
        <v>0</v>
      </c>
      <c r="U60" s="24"/>
      <c r="V60" s="25" t="e">
        <f>U60/W93</f>
        <v>#DIV/0!</v>
      </c>
      <c r="W60" s="26">
        <f t="shared" si="24"/>
        <v>0</v>
      </c>
      <c r="X60" s="27"/>
      <c r="Y60" s="28" t="e">
        <f>X60/Z93</f>
        <v>#DIV/0!</v>
      </c>
      <c r="Z60" s="29">
        <f t="shared" si="25"/>
        <v>0</v>
      </c>
      <c r="AA60" s="24"/>
      <c r="AB60" s="25" t="e">
        <f>AA60/AC93</f>
        <v>#DIV/0!</v>
      </c>
      <c r="AC60" s="26">
        <f t="shared" si="26"/>
        <v>0</v>
      </c>
      <c r="AD60" s="27"/>
      <c r="AE60" s="28" t="e">
        <f>AD60/AF93</f>
        <v>#DIV/0!</v>
      </c>
      <c r="AF60" s="29">
        <f t="shared" si="27"/>
        <v>0</v>
      </c>
      <c r="AG60" s="24"/>
      <c r="AH60" s="25" t="e">
        <f>AG60/AI93</f>
        <v>#DIV/0!</v>
      </c>
      <c r="AI60" s="26">
        <f t="shared" si="28"/>
        <v>0</v>
      </c>
      <c r="AJ60" s="27"/>
      <c r="AK60" s="28" t="e">
        <f>AJ60/AL93</f>
        <v>#DIV/0!</v>
      </c>
      <c r="AL60" s="29">
        <f t="shared" si="29"/>
        <v>0</v>
      </c>
    </row>
    <row r="61" spans="1:38" x14ac:dyDescent="0.25">
      <c r="A61" s="22" t="s">
        <v>75</v>
      </c>
      <c r="B61" s="23">
        <v>289.17</v>
      </c>
      <c r="C61" s="24"/>
      <c r="D61" s="25" t="e">
        <f>C61/E93</f>
        <v>#DIV/0!</v>
      </c>
      <c r="E61" s="26">
        <f t="shared" si="0"/>
        <v>0</v>
      </c>
      <c r="F61" s="27"/>
      <c r="G61" s="28" t="e">
        <f>F61/H93</f>
        <v>#DIV/0!</v>
      </c>
      <c r="H61" s="29">
        <f t="shared" si="1"/>
        <v>0</v>
      </c>
      <c r="I61" s="24"/>
      <c r="J61" s="25">
        <f>I61/K93</f>
        <v>0</v>
      </c>
      <c r="K61" s="26">
        <f t="shared" si="21"/>
        <v>0</v>
      </c>
      <c r="L61" s="27"/>
      <c r="M61" s="28">
        <f>L61/N93</f>
        <v>0</v>
      </c>
      <c r="N61" s="29">
        <f t="shared" si="22"/>
        <v>0</v>
      </c>
      <c r="O61" s="24"/>
      <c r="P61" s="25">
        <f>O61/Q93</f>
        <v>0</v>
      </c>
      <c r="Q61" s="26">
        <f t="shared" si="23"/>
        <v>0</v>
      </c>
      <c r="R61" s="27"/>
      <c r="S61" s="28" t="e">
        <f>R61/T93</f>
        <v>#DIV/0!</v>
      </c>
      <c r="T61" s="29">
        <f t="shared" si="2"/>
        <v>0</v>
      </c>
      <c r="U61" s="24"/>
      <c r="V61" s="25" t="e">
        <f>U61/W93</f>
        <v>#DIV/0!</v>
      </c>
      <c r="W61" s="26">
        <f t="shared" si="24"/>
        <v>0</v>
      </c>
      <c r="X61" s="27"/>
      <c r="Y61" s="28" t="e">
        <f>X61/Z93</f>
        <v>#DIV/0!</v>
      </c>
      <c r="Z61" s="29">
        <f t="shared" si="25"/>
        <v>0</v>
      </c>
      <c r="AA61" s="24"/>
      <c r="AB61" s="25" t="e">
        <f>AA61/AC93</f>
        <v>#DIV/0!</v>
      </c>
      <c r="AC61" s="26">
        <f t="shared" si="26"/>
        <v>0</v>
      </c>
      <c r="AD61" s="27"/>
      <c r="AE61" s="28" t="e">
        <f>AD61/AF93</f>
        <v>#DIV/0!</v>
      </c>
      <c r="AF61" s="29">
        <f t="shared" si="27"/>
        <v>0</v>
      </c>
      <c r="AG61" s="24"/>
      <c r="AH61" s="25" t="e">
        <f>AG61/AI93</f>
        <v>#DIV/0!</v>
      </c>
      <c r="AI61" s="26">
        <f t="shared" si="28"/>
        <v>0</v>
      </c>
      <c r="AJ61" s="27"/>
      <c r="AK61" s="28" t="e">
        <f>AJ61/AL93</f>
        <v>#DIV/0!</v>
      </c>
      <c r="AL61" s="29">
        <f t="shared" si="29"/>
        <v>0</v>
      </c>
    </row>
    <row r="62" spans="1:38" x14ac:dyDescent="0.25">
      <c r="A62" s="30" t="s">
        <v>76</v>
      </c>
      <c r="B62" s="31">
        <v>267.81</v>
      </c>
      <c r="C62" s="32"/>
      <c r="D62" s="25" t="e">
        <f>C62/E93</f>
        <v>#DIV/0!</v>
      </c>
      <c r="E62" s="26">
        <f t="shared" si="0"/>
        <v>0</v>
      </c>
      <c r="F62" s="34"/>
      <c r="G62" s="35" t="e">
        <f>F62/H93</f>
        <v>#DIV/0!</v>
      </c>
      <c r="H62" s="29">
        <f t="shared" si="1"/>
        <v>0</v>
      </c>
      <c r="I62" s="32"/>
      <c r="J62" s="25">
        <f>I62/K93</f>
        <v>0</v>
      </c>
      <c r="K62" s="26">
        <f t="shared" si="21"/>
        <v>0</v>
      </c>
      <c r="L62" s="34"/>
      <c r="M62" s="35">
        <f>L62/N93</f>
        <v>0</v>
      </c>
      <c r="N62" s="29">
        <f t="shared" si="22"/>
        <v>0</v>
      </c>
      <c r="O62" s="32"/>
      <c r="P62" s="25">
        <f>O62/Q93</f>
        <v>0</v>
      </c>
      <c r="Q62" s="26">
        <f t="shared" si="23"/>
        <v>0</v>
      </c>
      <c r="R62" s="34"/>
      <c r="S62" s="35" t="e">
        <f>R62/T93</f>
        <v>#DIV/0!</v>
      </c>
      <c r="T62" s="29">
        <f t="shared" si="2"/>
        <v>0</v>
      </c>
      <c r="U62" s="32"/>
      <c r="V62" s="25" t="e">
        <f>U62/W93</f>
        <v>#DIV/0!</v>
      </c>
      <c r="W62" s="26">
        <f t="shared" si="24"/>
        <v>0</v>
      </c>
      <c r="X62" s="34"/>
      <c r="Y62" s="35" t="e">
        <f>X62/Z93</f>
        <v>#DIV/0!</v>
      </c>
      <c r="Z62" s="29">
        <f t="shared" si="25"/>
        <v>0</v>
      </c>
      <c r="AA62" s="32"/>
      <c r="AB62" s="25" t="e">
        <f>AA62/AC93</f>
        <v>#DIV/0!</v>
      </c>
      <c r="AC62" s="26">
        <f t="shared" si="26"/>
        <v>0</v>
      </c>
      <c r="AD62" s="34"/>
      <c r="AE62" s="35" t="e">
        <f>AD62/AF93</f>
        <v>#DIV/0!</v>
      </c>
      <c r="AF62" s="29">
        <f t="shared" si="27"/>
        <v>0</v>
      </c>
      <c r="AG62" s="32"/>
      <c r="AH62" s="25" t="e">
        <f>AG62/AI93</f>
        <v>#DIV/0!</v>
      </c>
      <c r="AI62" s="26">
        <f t="shared" si="28"/>
        <v>0</v>
      </c>
      <c r="AJ62" s="34"/>
      <c r="AK62" s="35" t="e">
        <f>AJ62/AL93</f>
        <v>#DIV/0!</v>
      </c>
      <c r="AL62" s="29">
        <f t="shared" si="29"/>
        <v>0</v>
      </c>
    </row>
    <row r="63" spans="1:38" x14ac:dyDescent="0.25">
      <c r="A63" s="30" t="s">
        <v>77</v>
      </c>
      <c r="B63" s="31">
        <v>244.8</v>
      </c>
      <c r="C63" s="32"/>
      <c r="D63" s="25" t="e">
        <f>C63/E93</f>
        <v>#DIV/0!</v>
      </c>
      <c r="E63" s="26">
        <f t="shared" si="0"/>
        <v>0</v>
      </c>
      <c r="F63" s="34"/>
      <c r="G63" s="35" t="e">
        <f>F63/H93</f>
        <v>#DIV/0!</v>
      </c>
      <c r="H63" s="29">
        <f t="shared" si="1"/>
        <v>0</v>
      </c>
      <c r="I63" s="32"/>
      <c r="J63" s="25">
        <f>I63/K93</f>
        <v>0</v>
      </c>
      <c r="K63" s="26">
        <f t="shared" si="21"/>
        <v>0</v>
      </c>
      <c r="L63" s="34"/>
      <c r="M63" s="35">
        <f>L63/N93</f>
        <v>0</v>
      </c>
      <c r="N63" s="29">
        <f t="shared" si="22"/>
        <v>0</v>
      </c>
      <c r="O63" s="32"/>
      <c r="P63" s="25">
        <f>O63/Q93</f>
        <v>0</v>
      </c>
      <c r="Q63" s="26">
        <f t="shared" si="23"/>
        <v>0</v>
      </c>
      <c r="R63" s="34"/>
      <c r="S63" s="35" t="e">
        <f>R63/T93</f>
        <v>#DIV/0!</v>
      </c>
      <c r="T63" s="29">
        <f t="shared" si="2"/>
        <v>0</v>
      </c>
      <c r="U63" s="32"/>
      <c r="V63" s="25" t="e">
        <f>U63/W93</f>
        <v>#DIV/0!</v>
      </c>
      <c r="W63" s="26">
        <f t="shared" si="24"/>
        <v>0</v>
      </c>
      <c r="X63" s="34"/>
      <c r="Y63" s="35" t="e">
        <f>X63/Z93</f>
        <v>#DIV/0!</v>
      </c>
      <c r="Z63" s="29">
        <f t="shared" si="25"/>
        <v>0</v>
      </c>
      <c r="AA63" s="32"/>
      <c r="AB63" s="25" t="e">
        <f>AA63/AC93</f>
        <v>#DIV/0!</v>
      </c>
      <c r="AC63" s="26">
        <f t="shared" si="26"/>
        <v>0</v>
      </c>
      <c r="AD63" s="34"/>
      <c r="AE63" s="35" t="e">
        <f>AD63/AF93</f>
        <v>#DIV/0!</v>
      </c>
      <c r="AF63" s="29">
        <f t="shared" si="27"/>
        <v>0</v>
      </c>
      <c r="AG63" s="32"/>
      <c r="AH63" s="25" t="e">
        <f>AG63/AI93</f>
        <v>#DIV/0!</v>
      </c>
      <c r="AI63" s="26">
        <f t="shared" si="28"/>
        <v>0</v>
      </c>
      <c r="AJ63" s="34"/>
      <c r="AK63" s="35" t="e">
        <f>AJ63/AL93</f>
        <v>#DIV/0!</v>
      </c>
      <c r="AL63" s="29">
        <f t="shared" si="29"/>
        <v>0</v>
      </c>
    </row>
    <row r="64" spans="1:38" ht="15.75" thickBot="1" x14ac:dyDescent="0.3">
      <c r="A64" s="36" t="s">
        <v>78</v>
      </c>
      <c r="B64" s="37">
        <v>228.37</v>
      </c>
      <c r="C64" s="38"/>
      <c r="D64" s="65" t="e">
        <f>C64/E93</f>
        <v>#DIV/0!</v>
      </c>
      <c r="E64" s="52">
        <f t="shared" si="0"/>
        <v>0</v>
      </c>
      <c r="F64" s="39"/>
      <c r="G64" s="41" t="e">
        <f>F64/H93</f>
        <v>#DIV/0!</v>
      </c>
      <c r="H64" s="66">
        <f t="shared" si="1"/>
        <v>0</v>
      </c>
      <c r="I64" s="38"/>
      <c r="J64" s="65">
        <f>I64/K93</f>
        <v>0</v>
      </c>
      <c r="K64" s="52">
        <f t="shared" si="21"/>
        <v>0</v>
      </c>
      <c r="L64" s="39"/>
      <c r="M64" s="41">
        <f>L64/N93</f>
        <v>0</v>
      </c>
      <c r="N64" s="66">
        <f t="shared" si="22"/>
        <v>0</v>
      </c>
      <c r="O64" s="38"/>
      <c r="P64" s="65">
        <f>O64/Q93</f>
        <v>0</v>
      </c>
      <c r="Q64" s="52">
        <f t="shared" si="23"/>
        <v>0</v>
      </c>
      <c r="R64" s="39"/>
      <c r="S64" s="41" t="e">
        <f>R64/T93</f>
        <v>#DIV/0!</v>
      </c>
      <c r="T64" s="66">
        <f t="shared" si="2"/>
        <v>0</v>
      </c>
      <c r="U64" s="38"/>
      <c r="V64" s="65" t="e">
        <f>U64/W93</f>
        <v>#DIV/0!</v>
      </c>
      <c r="W64" s="52">
        <f t="shared" si="24"/>
        <v>0</v>
      </c>
      <c r="X64" s="39"/>
      <c r="Y64" s="41" t="e">
        <f>X64/Z93</f>
        <v>#DIV/0!</v>
      </c>
      <c r="Z64" s="66">
        <f t="shared" si="25"/>
        <v>0</v>
      </c>
      <c r="AA64" s="38"/>
      <c r="AB64" s="65" t="e">
        <f>AA64/AC93</f>
        <v>#DIV/0!</v>
      </c>
      <c r="AC64" s="52">
        <f t="shared" si="26"/>
        <v>0</v>
      </c>
      <c r="AD64" s="39"/>
      <c r="AE64" s="41" t="e">
        <f>AD64/AF93</f>
        <v>#DIV/0!</v>
      </c>
      <c r="AF64" s="66">
        <f t="shared" si="27"/>
        <v>0</v>
      </c>
      <c r="AG64" s="38"/>
      <c r="AH64" s="65" t="e">
        <f>AG64/AI93</f>
        <v>#DIV/0!</v>
      </c>
      <c r="AI64" s="52">
        <f t="shared" si="28"/>
        <v>0</v>
      </c>
      <c r="AJ64" s="39"/>
      <c r="AK64" s="41" t="e">
        <f>AJ64/AL93</f>
        <v>#DIV/0!</v>
      </c>
      <c r="AL64" s="66">
        <f t="shared" si="29"/>
        <v>0</v>
      </c>
    </row>
    <row r="65" spans="1:38" s="21" customFormat="1" ht="13.5" thickBot="1" x14ac:dyDescent="0.25">
      <c r="A65" s="13" t="s">
        <v>79</v>
      </c>
      <c r="B65" s="14"/>
      <c r="C65" s="15">
        <f>SUM(C66:C69)</f>
        <v>0</v>
      </c>
      <c r="D65" s="16" t="e">
        <f>C65/E93</f>
        <v>#DIV/0!</v>
      </c>
      <c r="E65" s="17"/>
      <c r="F65" s="18">
        <f>SUM(F66:F69)</f>
        <v>0</v>
      </c>
      <c r="G65" s="19" t="e">
        <f>F65/H93</f>
        <v>#DIV/0!</v>
      </c>
      <c r="H65" s="20"/>
      <c r="I65" s="15">
        <f>SUM(I66:I69)</f>
        <v>5</v>
      </c>
      <c r="J65" s="16">
        <f>I65/K93</f>
        <v>4.2052144659377629E-3</v>
      </c>
      <c r="K65" s="17"/>
      <c r="L65" s="18">
        <f>SUM(L66:L69)</f>
        <v>26</v>
      </c>
      <c r="M65" s="19">
        <f>L65/N93</f>
        <v>2.0634920634920634E-2</v>
      </c>
      <c r="N65" s="20"/>
      <c r="O65" s="15">
        <f>SUM(O66:O69)</f>
        <v>0</v>
      </c>
      <c r="P65" s="16">
        <f>O65/Q93</f>
        <v>0</v>
      </c>
      <c r="Q65" s="17"/>
      <c r="R65" s="18">
        <f>SUM(R66:R69)</f>
        <v>0</v>
      </c>
      <c r="S65" s="19" t="e">
        <f>R65/T93</f>
        <v>#DIV/0!</v>
      </c>
      <c r="T65" s="20"/>
      <c r="U65" s="15">
        <f>SUM(U66:U69)</f>
        <v>0</v>
      </c>
      <c r="V65" s="16" t="e">
        <f>U65/W93</f>
        <v>#DIV/0!</v>
      </c>
      <c r="W65" s="17"/>
      <c r="X65" s="18">
        <f>SUM(X66:X69)</f>
        <v>0</v>
      </c>
      <c r="Y65" s="19" t="e">
        <f>X65/Z93</f>
        <v>#DIV/0!</v>
      </c>
      <c r="Z65" s="20"/>
      <c r="AA65" s="15">
        <f>SUM(AA66:AA69)</f>
        <v>0</v>
      </c>
      <c r="AB65" s="16" t="e">
        <f>AA65/AC93</f>
        <v>#DIV/0!</v>
      </c>
      <c r="AC65" s="17"/>
      <c r="AD65" s="18">
        <f>SUM(AD66:AD69)</f>
        <v>0</v>
      </c>
      <c r="AE65" s="19" t="e">
        <f>AD65/AF93</f>
        <v>#DIV/0!</v>
      </c>
      <c r="AF65" s="20"/>
      <c r="AG65" s="15">
        <f>SUM(AG66:AG69)</f>
        <v>0</v>
      </c>
      <c r="AH65" s="16" t="e">
        <f>AG65/AI93</f>
        <v>#DIV/0!</v>
      </c>
      <c r="AI65" s="17"/>
      <c r="AJ65" s="18">
        <f>SUM(AJ66:AJ69)</f>
        <v>0</v>
      </c>
      <c r="AK65" s="19" t="e">
        <f>AJ65/AL93</f>
        <v>#DIV/0!</v>
      </c>
      <c r="AL65" s="20"/>
    </row>
    <row r="66" spans="1:38" x14ac:dyDescent="0.25">
      <c r="A66" s="22" t="s">
        <v>80</v>
      </c>
      <c r="B66" s="23">
        <v>259.58999999999997</v>
      </c>
      <c r="C66" s="24"/>
      <c r="D66" s="25" t="e">
        <f>C66/E93</f>
        <v>#DIV/0!</v>
      </c>
      <c r="E66" s="26">
        <f t="shared" si="0"/>
        <v>0</v>
      </c>
      <c r="F66" s="27"/>
      <c r="G66" s="28" t="e">
        <f>F66/H93</f>
        <v>#DIV/0!</v>
      </c>
      <c r="H66" s="29">
        <f t="shared" si="1"/>
        <v>0</v>
      </c>
      <c r="I66" s="24"/>
      <c r="J66" s="25">
        <f>I66/K93</f>
        <v>0</v>
      </c>
      <c r="K66" s="26">
        <f>B66*I66</f>
        <v>0</v>
      </c>
      <c r="L66" s="27"/>
      <c r="M66" s="28">
        <f>L66/N93</f>
        <v>0</v>
      </c>
      <c r="N66" s="29">
        <f>B66*L66</f>
        <v>0</v>
      </c>
      <c r="O66" s="24"/>
      <c r="P66" s="25">
        <f>O66/Q93</f>
        <v>0</v>
      </c>
      <c r="Q66" s="26">
        <f>O66*B66</f>
        <v>0</v>
      </c>
      <c r="R66" s="27"/>
      <c r="S66" s="28" t="e">
        <f>R66/T93</f>
        <v>#DIV/0!</v>
      </c>
      <c r="T66" s="29">
        <f>R66*B66</f>
        <v>0</v>
      </c>
      <c r="U66" s="24"/>
      <c r="V66" s="25" t="e">
        <f>U66/W93</f>
        <v>#DIV/0!</v>
      </c>
      <c r="W66" s="26">
        <f>U66*B66</f>
        <v>0</v>
      </c>
      <c r="X66" s="27"/>
      <c r="Y66" s="28" t="e">
        <f>X66/Z93</f>
        <v>#DIV/0!</v>
      </c>
      <c r="Z66" s="29">
        <f>X66*B66</f>
        <v>0</v>
      </c>
      <c r="AA66" s="24"/>
      <c r="AB66" s="25" t="e">
        <f>AA66/AC93</f>
        <v>#DIV/0!</v>
      </c>
      <c r="AC66" s="26">
        <f>AA66*B66</f>
        <v>0</v>
      </c>
      <c r="AD66" s="27"/>
      <c r="AE66" s="28" t="e">
        <f>AD66/AF93</f>
        <v>#DIV/0!</v>
      </c>
      <c r="AF66" s="29">
        <f>AD66*B66</f>
        <v>0</v>
      </c>
      <c r="AG66" s="24"/>
      <c r="AH66" s="25" t="e">
        <f>AG66/AI93</f>
        <v>#DIV/0!</v>
      </c>
      <c r="AI66" s="26">
        <f>AG66*B66</f>
        <v>0</v>
      </c>
      <c r="AJ66" s="27"/>
      <c r="AK66" s="28" t="e">
        <f>AJ66/AL93</f>
        <v>#DIV/0!</v>
      </c>
      <c r="AL66" s="29">
        <f>AJ66*B66</f>
        <v>0</v>
      </c>
    </row>
    <row r="67" spans="1:38" x14ac:dyDescent="0.25">
      <c r="A67" s="30" t="s">
        <v>81</v>
      </c>
      <c r="B67" s="31">
        <v>248.09</v>
      </c>
      <c r="C67" s="32"/>
      <c r="D67" s="33" t="e">
        <f>C67/E93</f>
        <v>#DIV/0!</v>
      </c>
      <c r="E67" s="26">
        <f t="shared" si="0"/>
        <v>0</v>
      </c>
      <c r="F67" s="34"/>
      <c r="G67" s="35" t="e">
        <f>F67/H93</f>
        <v>#DIV/0!</v>
      </c>
      <c r="H67" s="29">
        <f t="shared" si="1"/>
        <v>0</v>
      </c>
      <c r="I67" s="32">
        <v>4</v>
      </c>
      <c r="J67" s="33">
        <f>I67/K93</f>
        <v>3.3641715727502101E-3</v>
      </c>
      <c r="K67" s="26">
        <f>B67*I67</f>
        <v>992.36</v>
      </c>
      <c r="L67" s="34">
        <v>26</v>
      </c>
      <c r="M67" s="35">
        <f>L67/N93</f>
        <v>2.0634920634920634E-2</v>
      </c>
      <c r="N67" s="29">
        <f>B67*L67</f>
        <v>6450.34</v>
      </c>
      <c r="O67" s="32"/>
      <c r="P67" s="33">
        <f>O67/Q93</f>
        <v>0</v>
      </c>
      <c r="Q67" s="26">
        <f>O67*B67</f>
        <v>0</v>
      </c>
      <c r="R67" s="34"/>
      <c r="S67" s="35" t="e">
        <f>R67/T93</f>
        <v>#DIV/0!</v>
      </c>
      <c r="T67" s="29">
        <f>R67*B67</f>
        <v>0</v>
      </c>
      <c r="U67" s="32"/>
      <c r="V67" s="33" t="e">
        <f>U67/W93</f>
        <v>#DIV/0!</v>
      </c>
      <c r="W67" s="26">
        <f>U67*B67</f>
        <v>0</v>
      </c>
      <c r="X67" s="34"/>
      <c r="Y67" s="35" t="e">
        <f>X67/Z93</f>
        <v>#DIV/0!</v>
      </c>
      <c r="Z67" s="29">
        <f>X67*B67</f>
        <v>0</v>
      </c>
      <c r="AA67" s="32"/>
      <c r="AB67" s="33" t="e">
        <f>AA67/AC93</f>
        <v>#DIV/0!</v>
      </c>
      <c r="AC67" s="26">
        <f>AA67*B67</f>
        <v>0</v>
      </c>
      <c r="AD67" s="34"/>
      <c r="AE67" s="35" t="e">
        <f>AD67/AF93</f>
        <v>#DIV/0!</v>
      </c>
      <c r="AF67" s="29">
        <f>AD67*B67</f>
        <v>0</v>
      </c>
      <c r="AG67" s="32"/>
      <c r="AH67" s="33" t="e">
        <f>AG67/AI93</f>
        <v>#DIV/0!</v>
      </c>
      <c r="AI67" s="26">
        <f>AG67*B67</f>
        <v>0</v>
      </c>
      <c r="AJ67" s="34"/>
      <c r="AK67" s="35" t="e">
        <f>AJ67/AL93</f>
        <v>#DIV/0!</v>
      </c>
      <c r="AL67" s="29">
        <f>AJ67*B67</f>
        <v>0</v>
      </c>
    </row>
    <row r="68" spans="1:38" x14ac:dyDescent="0.25">
      <c r="A68" s="30" t="s">
        <v>82</v>
      </c>
      <c r="B68" s="31">
        <v>215.22</v>
      </c>
      <c r="C68" s="32"/>
      <c r="D68" s="33" t="e">
        <f>C68/E93</f>
        <v>#DIV/0!</v>
      </c>
      <c r="E68" s="26">
        <f t="shared" si="0"/>
        <v>0</v>
      </c>
      <c r="F68" s="34"/>
      <c r="G68" s="35" t="e">
        <f>F68/H93</f>
        <v>#DIV/0!</v>
      </c>
      <c r="H68" s="29">
        <f t="shared" si="1"/>
        <v>0</v>
      </c>
      <c r="I68" s="32"/>
      <c r="J68" s="33">
        <f>I68/K93</f>
        <v>0</v>
      </c>
      <c r="K68" s="26">
        <f>B68*I68</f>
        <v>0</v>
      </c>
      <c r="L68" s="34"/>
      <c r="M68" s="35">
        <f>L68/N93</f>
        <v>0</v>
      </c>
      <c r="N68" s="29">
        <f>B68*L68</f>
        <v>0</v>
      </c>
      <c r="O68" s="32"/>
      <c r="P68" s="33">
        <f>O68/Q93</f>
        <v>0</v>
      </c>
      <c r="Q68" s="26">
        <f>O68*B68</f>
        <v>0</v>
      </c>
      <c r="R68" s="34"/>
      <c r="S68" s="35" t="e">
        <f>R68/T93</f>
        <v>#DIV/0!</v>
      </c>
      <c r="T68" s="29">
        <f>R68*B68</f>
        <v>0</v>
      </c>
      <c r="U68" s="32"/>
      <c r="V68" s="33" t="e">
        <f>U68/W93</f>
        <v>#DIV/0!</v>
      </c>
      <c r="W68" s="26">
        <f>U68*B68</f>
        <v>0</v>
      </c>
      <c r="X68" s="34"/>
      <c r="Y68" s="35" t="e">
        <f>X68/Z93</f>
        <v>#DIV/0!</v>
      </c>
      <c r="Z68" s="29">
        <f>X68*B68</f>
        <v>0</v>
      </c>
      <c r="AA68" s="32"/>
      <c r="AB68" s="33" t="e">
        <f>AA68/AC93</f>
        <v>#DIV/0!</v>
      </c>
      <c r="AC68" s="26">
        <f>AA68*B68</f>
        <v>0</v>
      </c>
      <c r="AD68" s="34"/>
      <c r="AE68" s="35" t="e">
        <f>AD68/AF93</f>
        <v>#DIV/0!</v>
      </c>
      <c r="AF68" s="29">
        <f>AD68*B68</f>
        <v>0</v>
      </c>
      <c r="AG68" s="32"/>
      <c r="AH68" s="33" t="e">
        <f>AG68/AI93</f>
        <v>#DIV/0!</v>
      </c>
      <c r="AI68" s="26">
        <f>AG68*B68</f>
        <v>0</v>
      </c>
      <c r="AJ68" s="34"/>
      <c r="AK68" s="35" t="e">
        <f>AJ68/AL93</f>
        <v>#DIV/0!</v>
      </c>
      <c r="AL68" s="29">
        <f>AJ68*B68</f>
        <v>0</v>
      </c>
    </row>
    <row r="69" spans="1:38" ht="15.75" thickBot="1" x14ac:dyDescent="0.3">
      <c r="A69" s="36" t="s">
        <v>83</v>
      </c>
      <c r="B69" s="37">
        <v>205.36</v>
      </c>
      <c r="C69" s="38"/>
      <c r="D69" s="40" t="e">
        <f>C69/E93</f>
        <v>#DIV/0!</v>
      </c>
      <c r="E69" s="26">
        <f t="shared" si="0"/>
        <v>0</v>
      </c>
      <c r="F69" s="39"/>
      <c r="G69" s="41" t="e">
        <f>F69/H93</f>
        <v>#DIV/0!</v>
      </c>
      <c r="H69" s="29">
        <f t="shared" si="1"/>
        <v>0</v>
      </c>
      <c r="I69" s="38">
        <v>1</v>
      </c>
      <c r="J69" s="40">
        <f>I69/K93</f>
        <v>8.4104289318755253E-4</v>
      </c>
      <c r="K69" s="26">
        <f>B69*I69</f>
        <v>205.36</v>
      </c>
      <c r="L69" s="39"/>
      <c r="M69" s="41">
        <f>L69/N93</f>
        <v>0</v>
      </c>
      <c r="N69" s="29">
        <f>B69*L69</f>
        <v>0</v>
      </c>
      <c r="O69" s="38"/>
      <c r="P69" s="40">
        <f>O69/Q93</f>
        <v>0</v>
      </c>
      <c r="Q69" s="26">
        <f>O69*B69</f>
        <v>0</v>
      </c>
      <c r="R69" s="39"/>
      <c r="S69" s="41" t="e">
        <f>R69/T93</f>
        <v>#DIV/0!</v>
      </c>
      <c r="T69" s="29">
        <f>R69*B69</f>
        <v>0</v>
      </c>
      <c r="U69" s="38"/>
      <c r="V69" s="40" t="e">
        <f>U69/W93</f>
        <v>#DIV/0!</v>
      </c>
      <c r="W69" s="26">
        <f>U69*B69</f>
        <v>0</v>
      </c>
      <c r="X69" s="39"/>
      <c r="Y69" s="41" t="e">
        <f>X69/Z93</f>
        <v>#DIV/0!</v>
      </c>
      <c r="Z69" s="29">
        <f>X69*B69</f>
        <v>0</v>
      </c>
      <c r="AA69" s="38"/>
      <c r="AB69" s="40" t="e">
        <f>AA69/AC93</f>
        <v>#DIV/0!</v>
      </c>
      <c r="AC69" s="26">
        <f>AA69*B69</f>
        <v>0</v>
      </c>
      <c r="AD69" s="39"/>
      <c r="AE69" s="41" t="e">
        <f>AD69/AF93</f>
        <v>#DIV/0!</v>
      </c>
      <c r="AF69" s="29">
        <f>AD69*B69</f>
        <v>0</v>
      </c>
      <c r="AG69" s="38"/>
      <c r="AH69" s="40" t="e">
        <f>AG69/AI93</f>
        <v>#DIV/0!</v>
      </c>
      <c r="AI69" s="26">
        <f>AG69*B69</f>
        <v>0</v>
      </c>
      <c r="AJ69" s="39"/>
      <c r="AK69" s="41" t="e">
        <f>AJ69/AL93</f>
        <v>#DIV/0!</v>
      </c>
      <c r="AL69" s="29">
        <f>AJ69*B69</f>
        <v>0</v>
      </c>
    </row>
    <row r="70" spans="1:38" s="21" customFormat="1" ht="13.5" thickBot="1" x14ac:dyDescent="0.25">
      <c r="A70" s="13" t="s">
        <v>84</v>
      </c>
      <c r="B70" s="14"/>
      <c r="C70" s="15">
        <f>SUM(C71:C80)</f>
        <v>0</v>
      </c>
      <c r="D70" s="16" t="e">
        <f>C70/E93</f>
        <v>#DIV/0!</v>
      </c>
      <c r="E70" s="17"/>
      <c r="F70" s="18">
        <f>SUM(F71:F80)</f>
        <v>0</v>
      </c>
      <c r="G70" s="19" t="e">
        <f>F70/H93</f>
        <v>#DIV/0!</v>
      </c>
      <c r="H70" s="20"/>
      <c r="I70" s="15">
        <f>SUM(I71:I80)</f>
        <v>31</v>
      </c>
      <c r="J70" s="16">
        <f>I70/K93</f>
        <v>2.6072329688814129E-2</v>
      </c>
      <c r="K70" s="17"/>
      <c r="L70" s="18">
        <f>SUM(L71:L80)</f>
        <v>20</v>
      </c>
      <c r="M70" s="19">
        <f>L70/N93</f>
        <v>1.5873015873015872E-2</v>
      </c>
      <c r="N70" s="20"/>
      <c r="O70" s="15">
        <f>SUM(O71:O80)</f>
        <v>1</v>
      </c>
      <c r="P70" s="16">
        <f>O70/Q93</f>
        <v>8.4459459459459464E-4</v>
      </c>
      <c r="Q70" s="17"/>
      <c r="R70" s="18">
        <f>SUM(R71:R80)</f>
        <v>0</v>
      </c>
      <c r="S70" s="19" t="e">
        <f>R70/T93</f>
        <v>#DIV/0!</v>
      </c>
      <c r="T70" s="20"/>
      <c r="U70" s="15">
        <f>SUM(U71:U80)</f>
        <v>0</v>
      </c>
      <c r="V70" s="16" t="e">
        <f>U70/W93</f>
        <v>#DIV/0!</v>
      </c>
      <c r="W70" s="17"/>
      <c r="X70" s="18">
        <f>SUM(X71:X80)</f>
        <v>0</v>
      </c>
      <c r="Y70" s="19" t="e">
        <f>X70/Z93</f>
        <v>#DIV/0!</v>
      </c>
      <c r="Z70" s="20"/>
      <c r="AA70" s="15">
        <f>SUM(AA71:AA80)</f>
        <v>0</v>
      </c>
      <c r="AB70" s="16" t="e">
        <f>AA70/AC93</f>
        <v>#DIV/0!</v>
      </c>
      <c r="AC70" s="17"/>
      <c r="AD70" s="18">
        <f>SUM(AD71:AD80)</f>
        <v>0</v>
      </c>
      <c r="AE70" s="19" t="e">
        <f>AD70/AF93</f>
        <v>#DIV/0!</v>
      </c>
      <c r="AF70" s="20"/>
      <c r="AG70" s="15">
        <f>SUM(AG71:AG80)</f>
        <v>0</v>
      </c>
      <c r="AH70" s="16" t="e">
        <f>AG70/AI93</f>
        <v>#DIV/0!</v>
      </c>
      <c r="AI70" s="17"/>
      <c r="AJ70" s="18">
        <f>SUM(AJ71:AJ80)</f>
        <v>0</v>
      </c>
      <c r="AK70" s="19" t="e">
        <f>AJ70/AL93</f>
        <v>#DIV/0!</v>
      </c>
      <c r="AL70" s="20"/>
    </row>
    <row r="71" spans="1:38" x14ac:dyDescent="0.25">
      <c r="A71" s="22" t="s">
        <v>85</v>
      </c>
      <c r="B71" s="23">
        <v>346.7</v>
      </c>
      <c r="C71" s="24"/>
      <c r="D71" s="25" t="e">
        <f>D69</f>
        <v>#DIV/0!</v>
      </c>
      <c r="E71" s="26">
        <f t="shared" si="0"/>
        <v>0</v>
      </c>
      <c r="F71" s="27"/>
      <c r="G71" s="28" t="e">
        <f>G69</f>
        <v>#DIV/0!</v>
      </c>
      <c r="H71" s="29">
        <f t="shared" si="1"/>
        <v>0</v>
      </c>
      <c r="I71" s="24"/>
      <c r="J71" s="25">
        <f>J69</f>
        <v>8.4104289318755253E-4</v>
      </c>
      <c r="K71" s="26">
        <f t="shared" ref="K71:K80" si="30">B71*I71</f>
        <v>0</v>
      </c>
      <c r="L71" s="27"/>
      <c r="M71" s="28">
        <f>M69</f>
        <v>0</v>
      </c>
      <c r="N71" s="29">
        <f t="shared" ref="N71:N80" si="31">B71*L71</f>
        <v>0</v>
      </c>
      <c r="O71" s="24"/>
      <c r="P71" s="25">
        <f>P69</f>
        <v>0</v>
      </c>
      <c r="Q71" s="26">
        <f t="shared" ref="Q71:Q80" si="32">O71*B71</f>
        <v>0</v>
      </c>
      <c r="R71" s="27"/>
      <c r="S71" s="28" t="e">
        <f>S69</f>
        <v>#DIV/0!</v>
      </c>
      <c r="T71" s="29">
        <f t="shared" ref="T71:T80" si="33">R71*B71</f>
        <v>0</v>
      </c>
      <c r="U71" s="24"/>
      <c r="V71" s="25" t="e">
        <f>V69</f>
        <v>#DIV/0!</v>
      </c>
      <c r="W71" s="26">
        <f t="shared" ref="W71:W80" si="34">U71*B71</f>
        <v>0</v>
      </c>
      <c r="X71" s="27"/>
      <c r="Y71" s="28" t="e">
        <f>Y69</f>
        <v>#DIV/0!</v>
      </c>
      <c r="Z71" s="29">
        <f t="shared" ref="Z71:Z80" si="35">X71*B71</f>
        <v>0</v>
      </c>
      <c r="AA71" s="24"/>
      <c r="AB71" s="25" t="e">
        <f>AB69</f>
        <v>#DIV/0!</v>
      </c>
      <c r="AC71" s="26">
        <f t="shared" ref="AC71:AC80" si="36">AA71*B71</f>
        <v>0</v>
      </c>
      <c r="AD71" s="27"/>
      <c r="AE71" s="28" t="e">
        <f>AE69</f>
        <v>#DIV/0!</v>
      </c>
      <c r="AF71" s="29">
        <f t="shared" ref="AF71:AF80" si="37">AD71*B71</f>
        <v>0</v>
      </c>
      <c r="AG71" s="24"/>
      <c r="AH71" s="25" t="e">
        <f>AH69</f>
        <v>#DIV/0!</v>
      </c>
      <c r="AI71" s="26">
        <f t="shared" ref="AI71:AI79" si="38">AG71*B71</f>
        <v>0</v>
      </c>
      <c r="AJ71" s="27"/>
      <c r="AK71" s="28" t="e">
        <f>AK69</f>
        <v>#DIV/0!</v>
      </c>
      <c r="AL71" s="29">
        <f t="shared" ref="AL71:AL80" si="39">AJ71*B71</f>
        <v>0</v>
      </c>
    </row>
    <row r="72" spans="1:38" s="75" customFormat="1" x14ac:dyDescent="0.25">
      <c r="A72" s="30" t="s">
        <v>86</v>
      </c>
      <c r="B72" s="31">
        <v>330.26</v>
      </c>
      <c r="C72" s="32"/>
      <c r="D72" s="33" t="e">
        <f>C72/E93</f>
        <v>#DIV/0!</v>
      </c>
      <c r="E72" s="26">
        <f t="shared" ref="E72:E80" si="40">C72*B72</f>
        <v>0</v>
      </c>
      <c r="F72" s="34"/>
      <c r="G72" s="35" t="e">
        <f>F72/H93</f>
        <v>#DIV/0!</v>
      </c>
      <c r="H72" s="29">
        <f t="shared" si="1"/>
        <v>0</v>
      </c>
      <c r="I72" s="32"/>
      <c r="J72" s="33">
        <f>I72/K93</f>
        <v>0</v>
      </c>
      <c r="K72" s="26">
        <f t="shared" si="30"/>
        <v>0</v>
      </c>
      <c r="L72" s="34"/>
      <c r="M72" s="35">
        <f>L72/N93</f>
        <v>0</v>
      </c>
      <c r="N72" s="29">
        <f t="shared" si="31"/>
        <v>0</v>
      </c>
      <c r="O72" s="32"/>
      <c r="P72" s="33">
        <f>O72/Q93</f>
        <v>0</v>
      </c>
      <c r="Q72" s="26">
        <f t="shared" si="32"/>
        <v>0</v>
      </c>
      <c r="R72" s="34"/>
      <c r="S72" s="35" t="e">
        <f>R72/T93</f>
        <v>#DIV/0!</v>
      </c>
      <c r="T72" s="29">
        <f t="shared" si="33"/>
        <v>0</v>
      </c>
      <c r="U72" s="32"/>
      <c r="V72" s="33" t="e">
        <f>U72/W93</f>
        <v>#DIV/0!</v>
      </c>
      <c r="W72" s="26">
        <f t="shared" si="34"/>
        <v>0</v>
      </c>
      <c r="X72" s="34"/>
      <c r="Y72" s="35" t="e">
        <f>X72/Z93</f>
        <v>#DIV/0!</v>
      </c>
      <c r="Z72" s="29">
        <f t="shared" si="35"/>
        <v>0</v>
      </c>
      <c r="AA72" s="32"/>
      <c r="AB72" s="33" t="e">
        <f>AA72/AC93</f>
        <v>#DIV/0!</v>
      </c>
      <c r="AC72" s="26">
        <f t="shared" si="36"/>
        <v>0</v>
      </c>
      <c r="AD72" s="34"/>
      <c r="AE72" s="35" t="e">
        <f>AD72/AF93</f>
        <v>#DIV/0!</v>
      </c>
      <c r="AF72" s="29">
        <f t="shared" si="37"/>
        <v>0</v>
      </c>
      <c r="AG72" s="32"/>
      <c r="AH72" s="33" t="e">
        <f>AG72/AI93</f>
        <v>#DIV/0!</v>
      </c>
      <c r="AI72" s="26">
        <f t="shared" si="38"/>
        <v>0</v>
      </c>
      <c r="AJ72" s="34"/>
      <c r="AK72" s="35" t="e">
        <f>AJ72/AL93</f>
        <v>#DIV/0!</v>
      </c>
      <c r="AL72" s="29">
        <f t="shared" si="39"/>
        <v>0</v>
      </c>
    </row>
    <row r="73" spans="1:38" s="75" customFormat="1" x14ac:dyDescent="0.25">
      <c r="A73" s="30" t="s">
        <v>87</v>
      </c>
      <c r="B73" s="31">
        <v>326.98</v>
      </c>
      <c r="C73" s="32"/>
      <c r="D73" s="33" t="e">
        <f>C73/E93</f>
        <v>#DIV/0!</v>
      </c>
      <c r="E73" s="26">
        <f t="shared" si="40"/>
        <v>0</v>
      </c>
      <c r="F73" s="34"/>
      <c r="G73" s="35" t="e">
        <f>F73/H93</f>
        <v>#DIV/0!</v>
      </c>
      <c r="H73" s="29">
        <f t="shared" si="1"/>
        <v>0</v>
      </c>
      <c r="I73" s="32"/>
      <c r="J73" s="33">
        <f>I73/K93</f>
        <v>0</v>
      </c>
      <c r="K73" s="26">
        <f t="shared" si="30"/>
        <v>0</v>
      </c>
      <c r="L73" s="34"/>
      <c r="M73" s="35">
        <f>L73/N93</f>
        <v>0</v>
      </c>
      <c r="N73" s="29">
        <f t="shared" si="31"/>
        <v>0</v>
      </c>
      <c r="O73" s="32"/>
      <c r="P73" s="33">
        <f>O73/Q93</f>
        <v>0</v>
      </c>
      <c r="Q73" s="26">
        <f t="shared" si="32"/>
        <v>0</v>
      </c>
      <c r="R73" s="34"/>
      <c r="S73" s="35" t="e">
        <f>R73/T93</f>
        <v>#DIV/0!</v>
      </c>
      <c r="T73" s="29">
        <f t="shared" si="33"/>
        <v>0</v>
      </c>
      <c r="U73" s="32"/>
      <c r="V73" s="33" t="e">
        <f>U73/W93</f>
        <v>#DIV/0!</v>
      </c>
      <c r="W73" s="26">
        <f t="shared" si="34"/>
        <v>0</v>
      </c>
      <c r="X73" s="34"/>
      <c r="Y73" s="35" t="e">
        <f>X73/Z93</f>
        <v>#DIV/0!</v>
      </c>
      <c r="Z73" s="29">
        <f t="shared" si="35"/>
        <v>0</v>
      </c>
      <c r="AA73" s="32"/>
      <c r="AB73" s="33" t="e">
        <f>AA73/AC93</f>
        <v>#DIV/0!</v>
      </c>
      <c r="AC73" s="26">
        <f t="shared" si="36"/>
        <v>0</v>
      </c>
      <c r="AD73" s="34"/>
      <c r="AE73" s="35" t="e">
        <f>AD73/AF93</f>
        <v>#DIV/0!</v>
      </c>
      <c r="AF73" s="29">
        <f t="shared" si="37"/>
        <v>0</v>
      </c>
      <c r="AG73" s="32"/>
      <c r="AH73" s="33" t="e">
        <f>AG73/AI93</f>
        <v>#DIV/0!</v>
      </c>
      <c r="AI73" s="26">
        <f t="shared" si="38"/>
        <v>0</v>
      </c>
      <c r="AJ73" s="34"/>
      <c r="AK73" s="35" t="e">
        <f>AJ73/AL93</f>
        <v>#DIV/0!</v>
      </c>
      <c r="AL73" s="29">
        <f t="shared" si="39"/>
        <v>0</v>
      </c>
    </row>
    <row r="74" spans="1:38" s="75" customFormat="1" x14ac:dyDescent="0.25">
      <c r="A74" s="30" t="s">
        <v>88</v>
      </c>
      <c r="B74" s="31">
        <v>310.54000000000002</v>
      </c>
      <c r="C74" s="32"/>
      <c r="D74" s="33" t="e">
        <f>C74/E93</f>
        <v>#DIV/0!</v>
      </c>
      <c r="E74" s="26">
        <f t="shared" si="40"/>
        <v>0</v>
      </c>
      <c r="F74" s="34"/>
      <c r="G74" s="35" t="e">
        <f>F74/H93</f>
        <v>#DIV/0!</v>
      </c>
      <c r="H74" s="29">
        <f t="shared" si="1"/>
        <v>0</v>
      </c>
      <c r="I74" s="32"/>
      <c r="J74" s="33">
        <f>I74/K93</f>
        <v>0</v>
      </c>
      <c r="K74" s="26">
        <f t="shared" si="30"/>
        <v>0</v>
      </c>
      <c r="L74" s="34"/>
      <c r="M74" s="35">
        <f>L74/N93</f>
        <v>0</v>
      </c>
      <c r="N74" s="29">
        <f t="shared" si="31"/>
        <v>0</v>
      </c>
      <c r="O74" s="32"/>
      <c r="P74" s="33">
        <f>O74/Q93</f>
        <v>0</v>
      </c>
      <c r="Q74" s="26">
        <f t="shared" si="32"/>
        <v>0</v>
      </c>
      <c r="R74" s="34"/>
      <c r="S74" s="35" t="e">
        <f>R74/T93</f>
        <v>#DIV/0!</v>
      </c>
      <c r="T74" s="29">
        <f t="shared" si="33"/>
        <v>0</v>
      </c>
      <c r="U74" s="32"/>
      <c r="V74" s="33" t="e">
        <f>U74/W93</f>
        <v>#DIV/0!</v>
      </c>
      <c r="W74" s="26">
        <f t="shared" si="34"/>
        <v>0</v>
      </c>
      <c r="X74" s="34"/>
      <c r="Y74" s="35" t="e">
        <f>X74/Z93</f>
        <v>#DIV/0!</v>
      </c>
      <c r="Z74" s="29">
        <f t="shared" si="35"/>
        <v>0</v>
      </c>
      <c r="AA74" s="32"/>
      <c r="AB74" s="33" t="e">
        <f>AA74/AC93</f>
        <v>#DIV/0!</v>
      </c>
      <c r="AC74" s="26">
        <f t="shared" si="36"/>
        <v>0</v>
      </c>
      <c r="AD74" s="34"/>
      <c r="AE74" s="35" t="e">
        <f>AD74/AF93</f>
        <v>#DIV/0!</v>
      </c>
      <c r="AF74" s="29">
        <f t="shared" si="37"/>
        <v>0</v>
      </c>
      <c r="AG74" s="32"/>
      <c r="AH74" s="33" t="e">
        <f>AG74/AI93</f>
        <v>#DIV/0!</v>
      </c>
      <c r="AI74" s="26">
        <f t="shared" si="38"/>
        <v>0</v>
      </c>
      <c r="AJ74" s="34"/>
      <c r="AK74" s="35" t="e">
        <f>AJ74/AL93</f>
        <v>#DIV/0!</v>
      </c>
      <c r="AL74" s="29">
        <f t="shared" si="39"/>
        <v>0</v>
      </c>
    </row>
    <row r="75" spans="1:38" s="75" customFormat="1" x14ac:dyDescent="0.25">
      <c r="A75" s="30" t="s">
        <v>89</v>
      </c>
      <c r="B75" s="31">
        <v>280.95999999999998</v>
      </c>
      <c r="C75" s="32"/>
      <c r="D75" s="33" t="e">
        <f>C75/E93</f>
        <v>#DIV/0!</v>
      </c>
      <c r="E75" s="26">
        <f t="shared" si="40"/>
        <v>0</v>
      </c>
      <c r="F75" s="34"/>
      <c r="G75" s="35" t="e">
        <f>F75/H93</f>
        <v>#DIV/0!</v>
      </c>
      <c r="H75" s="29">
        <f t="shared" ref="H75:H80" si="41">F75*B75</f>
        <v>0</v>
      </c>
      <c r="I75" s="32"/>
      <c r="J75" s="33">
        <f>I75/K93</f>
        <v>0</v>
      </c>
      <c r="K75" s="26">
        <f t="shared" si="30"/>
        <v>0</v>
      </c>
      <c r="L75" s="34"/>
      <c r="M75" s="35">
        <f>L75/N93</f>
        <v>0</v>
      </c>
      <c r="N75" s="29">
        <f t="shared" si="31"/>
        <v>0</v>
      </c>
      <c r="O75" s="32"/>
      <c r="P75" s="33">
        <f>O75/Q93</f>
        <v>0</v>
      </c>
      <c r="Q75" s="26">
        <f t="shared" si="32"/>
        <v>0</v>
      </c>
      <c r="R75" s="34"/>
      <c r="S75" s="35" t="e">
        <f>R75/T93</f>
        <v>#DIV/0!</v>
      </c>
      <c r="T75" s="29">
        <f t="shared" si="33"/>
        <v>0</v>
      </c>
      <c r="U75" s="32"/>
      <c r="V75" s="33" t="e">
        <f>U75/W93</f>
        <v>#DIV/0!</v>
      </c>
      <c r="W75" s="26">
        <f t="shared" si="34"/>
        <v>0</v>
      </c>
      <c r="X75" s="34"/>
      <c r="Y75" s="35" t="e">
        <f>X75/Z93</f>
        <v>#DIV/0!</v>
      </c>
      <c r="Z75" s="29">
        <f t="shared" si="35"/>
        <v>0</v>
      </c>
      <c r="AA75" s="32"/>
      <c r="AB75" s="33" t="e">
        <f>AA75/AC93</f>
        <v>#DIV/0!</v>
      </c>
      <c r="AC75" s="26">
        <f t="shared" si="36"/>
        <v>0</v>
      </c>
      <c r="AD75" s="34"/>
      <c r="AE75" s="35" t="e">
        <f>AD75/AF93</f>
        <v>#DIV/0!</v>
      </c>
      <c r="AF75" s="29">
        <f t="shared" si="37"/>
        <v>0</v>
      </c>
      <c r="AG75" s="32"/>
      <c r="AH75" s="33" t="e">
        <f>AG75/AI93</f>
        <v>#DIV/0!</v>
      </c>
      <c r="AI75" s="26">
        <f t="shared" si="38"/>
        <v>0</v>
      </c>
      <c r="AJ75" s="34"/>
      <c r="AK75" s="35" t="e">
        <f>AJ75/AL93</f>
        <v>#DIV/0!</v>
      </c>
      <c r="AL75" s="29">
        <f t="shared" si="39"/>
        <v>0</v>
      </c>
    </row>
    <row r="76" spans="1:38" s="75" customFormat="1" x14ac:dyDescent="0.25">
      <c r="A76" s="30" t="s">
        <v>90</v>
      </c>
      <c r="B76" s="31">
        <v>267.81</v>
      </c>
      <c r="C76" s="32"/>
      <c r="D76" s="33" t="e">
        <f>C76/E93</f>
        <v>#DIV/0!</v>
      </c>
      <c r="E76" s="26">
        <f t="shared" si="40"/>
        <v>0</v>
      </c>
      <c r="F76" s="34"/>
      <c r="G76" s="35" t="e">
        <f>F76/H93</f>
        <v>#DIV/0!</v>
      </c>
      <c r="H76" s="29">
        <f t="shared" si="41"/>
        <v>0</v>
      </c>
      <c r="I76" s="32">
        <v>29</v>
      </c>
      <c r="J76" s="33">
        <f>I76/K93</f>
        <v>2.4390243902439025E-2</v>
      </c>
      <c r="K76" s="26">
        <f t="shared" si="30"/>
        <v>7766.49</v>
      </c>
      <c r="L76" s="34">
        <v>19</v>
      </c>
      <c r="M76" s="35">
        <f>L76/N93</f>
        <v>1.507936507936508E-2</v>
      </c>
      <c r="N76" s="29">
        <f t="shared" si="31"/>
        <v>5088.3900000000003</v>
      </c>
      <c r="O76" s="32">
        <v>1</v>
      </c>
      <c r="P76" s="33">
        <f>O76/Q93</f>
        <v>8.4459459459459464E-4</v>
      </c>
      <c r="Q76" s="26">
        <f t="shared" si="32"/>
        <v>267.81</v>
      </c>
      <c r="R76" s="34"/>
      <c r="S76" s="35" t="e">
        <f>R76/T93</f>
        <v>#DIV/0!</v>
      </c>
      <c r="T76" s="29">
        <f t="shared" si="33"/>
        <v>0</v>
      </c>
      <c r="U76" s="32"/>
      <c r="V76" s="33" t="e">
        <f>U76/W93</f>
        <v>#DIV/0!</v>
      </c>
      <c r="W76" s="26">
        <f t="shared" si="34"/>
        <v>0</v>
      </c>
      <c r="X76" s="34"/>
      <c r="Y76" s="35" t="e">
        <f>X76/Z93</f>
        <v>#DIV/0!</v>
      </c>
      <c r="Z76" s="29">
        <f t="shared" si="35"/>
        <v>0</v>
      </c>
      <c r="AA76" s="32"/>
      <c r="AB76" s="33" t="e">
        <f>AA76/AC93</f>
        <v>#DIV/0!</v>
      </c>
      <c r="AC76" s="26">
        <f t="shared" si="36"/>
        <v>0</v>
      </c>
      <c r="AD76" s="34"/>
      <c r="AE76" s="35" t="e">
        <f>AD76/AF93</f>
        <v>#DIV/0!</v>
      </c>
      <c r="AF76" s="29">
        <f t="shared" si="37"/>
        <v>0</v>
      </c>
      <c r="AG76" s="32"/>
      <c r="AH76" s="33" t="e">
        <f>AG76/AI93</f>
        <v>#DIV/0!</v>
      </c>
      <c r="AI76" s="26">
        <f t="shared" si="38"/>
        <v>0</v>
      </c>
      <c r="AJ76" s="34"/>
      <c r="AK76" s="35" t="e">
        <f>AJ76/AL93</f>
        <v>#DIV/0!</v>
      </c>
      <c r="AL76" s="29">
        <f t="shared" si="39"/>
        <v>0</v>
      </c>
    </row>
    <row r="77" spans="1:38" s="75" customFormat="1" x14ac:dyDescent="0.25">
      <c r="A77" s="30" t="s">
        <v>91</v>
      </c>
      <c r="B77" s="31">
        <v>238.23</v>
      </c>
      <c r="C77" s="32"/>
      <c r="D77" s="33" t="e">
        <f>C77/E93</f>
        <v>#DIV/0!</v>
      </c>
      <c r="E77" s="26">
        <f t="shared" si="40"/>
        <v>0</v>
      </c>
      <c r="F77" s="34"/>
      <c r="G77" s="35" t="e">
        <f>F77/H93</f>
        <v>#DIV/0!</v>
      </c>
      <c r="H77" s="29">
        <f t="shared" si="41"/>
        <v>0</v>
      </c>
      <c r="I77" s="32"/>
      <c r="J77" s="33">
        <f>I77/K93</f>
        <v>0</v>
      </c>
      <c r="K77" s="26">
        <f t="shared" si="30"/>
        <v>0</v>
      </c>
      <c r="L77" s="34"/>
      <c r="M77" s="35">
        <f>L77/N93</f>
        <v>0</v>
      </c>
      <c r="N77" s="29">
        <f t="shared" si="31"/>
        <v>0</v>
      </c>
      <c r="O77" s="32"/>
      <c r="P77" s="33">
        <f>O77/Q93</f>
        <v>0</v>
      </c>
      <c r="Q77" s="26">
        <f t="shared" si="32"/>
        <v>0</v>
      </c>
      <c r="R77" s="34"/>
      <c r="S77" s="35" t="e">
        <f>R77/T93</f>
        <v>#DIV/0!</v>
      </c>
      <c r="T77" s="29">
        <f t="shared" si="33"/>
        <v>0</v>
      </c>
      <c r="U77" s="32"/>
      <c r="V77" s="33" t="e">
        <f>U77/W93</f>
        <v>#DIV/0!</v>
      </c>
      <c r="W77" s="26">
        <f t="shared" si="34"/>
        <v>0</v>
      </c>
      <c r="X77" s="34"/>
      <c r="Y77" s="35" t="e">
        <f>X77/Z93</f>
        <v>#DIV/0!</v>
      </c>
      <c r="Z77" s="29">
        <f t="shared" si="35"/>
        <v>0</v>
      </c>
      <c r="AA77" s="32"/>
      <c r="AB77" s="33" t="e">
        <f>AA77/AC93</f>
        <v>#DIV/0!</v>
      </c>
      <c r="AC77" s="26">
        <f t="shared" si="36"/>
        <v>0</v>
      </c>
      <c r="AD77" s="34"/>
      <c r="AE77" s="35" t="e">
        <f>AD77/AF93</f>
        <v>#DIV/0!</v>
      </c>
      <c r="AF77" s="29">
        <f t="shared" si="37"/>
        <v>0</v>
      </c>
      <c r="AG77" s="32"/>
      <c r="AH77" s="33" t="e">
        <f>AG77/AI93</f>
        <v>#DIV/0!</v>
      </c>
      <c r="AI77" s="26">
        <f t="shared" si="38"/>
        <v>0</v>
      </c>
      <c r="AJ77" s="34"/>
      <c r="AK77" s="35" t="e">
        <f>AJ77/AL93</f>
        <v>#DIV/0!</v>
      </c>
      <c r="AL77" s="29">
        <f t="shared" si="39"/>
        <v>0</v>
      </c>
    </row>
    <row r="78" spans="1:38" s="75" customFormat="1" x14ac:dyDescent="0.25">
      <c r="A78" s="30" t="s">
        <v>92</v>
      </c>
      <c r="B78" s="31">
        <v>228.37</v>
      </c>
      <c r="C78" s="32"/>
      <c r="D78" s="33" t="e">
        <f>C78/E93</f>
        <v>#DIV/0!</v>
      </c>
      <c r="E78" s="26">
        <f t="shared" si="40"/>
        <v>0</v>
      </c>
      <c r="F78" s="34"/>
      <c r="G78" s="35" t="e">
        <f>F78/H93</f>
        <v>#DIV/0!</v>
      </c>
      <c r="H78" s="29">
        <f t="shared" si="41"/>
        <v>0</v>
      </c>
      <c r="I78" s="32">
        <v>1</v>
      </c>
      <c r="J78" s="33">
        <f>I78/K93</f>
        <v>8.4104289318755253E-4</v>
      </c>
      <c r="K78" s="26">
        <f t="shared" si="30"/>
        <v>228.37</v>
      </c>
      <c r="L78" s="34"/>
      <c r="M78" s="35">
        <f>L78/N93</f>
        <v>0</v>
      </c>
      <c r="N78" s="29">
        <f t="shared" si="31"/>
        <v>0</v>
      </c>
      <c r="O78" s="32"/>
      <c r="P78" s="33">
        <f>O78/Q93</f>
        <v>0</v>
      </c>
      <c r="Q78" s="26">
        <f t="shared" si="32"/>
        <v>0</v>
      </c>
      <c r="R78" s="34"/>
      <c r="S78" s="35" t="e">
        <f>R78/T93</f>
        <v>#DIV/0!</v>
      </c>
      <c r="T78" s="29">
        <f t="shared" si="33"/>
        <v>0</v>
      </c>
      <c r="U78" s="32"/>
      <c r="V78" s="33" t="e">
        <f>U78/W93</f>
        <v>#DIV/0!</v>
      </c>
      <c r="W78" s="26">
        <f t="shared" si="34"/>
        <v>0</v>
      </c>
      <c r="X78" s="34"/>
      <c r="Y78" s="35" t="e">
        <f>X78/Z93</f>
        <v>#DIV/0!</v>
      </c>
      <c r="Z78" s="29">
        <f t="shared" si="35"/>
        <v>0</v>
      </c>
      <c r="AA78" s="32"/>
      <c r="AB78" s="33" t="e">
        <f>AA78/AC93</f>
        <v>#DIV/0!</v>
      </c>
      <c r="AC78" s="26">
        <f t="shared" si="36"/>
        <v>0</v>
      </c>
      <c r="AD78" s="34"/>
      <c r="AE78" s="35" t="e">
        <f>AD78/AF93</f>
        <v>#DIV/0!</v>
      </c>
      <c r="AF78" s="29">
        <f t="shared" si="37"/>
        <v>0</v>
      </c>
      <c r="AG78" s="32"/>
      <c r="AH78" s="33" t="e">
        <f>AG78/AI93</f>
        <v>#DIV/0!</v>
      </c>
      <c r="AI78" s="26">
        <f t="shared" si="38"/>
        <v>0</v>
      </c>
      <c r="AJ78" s="34"/>
      <c r="AK78" s="35" t="e">
        <f>AJ78/AL93</f>
        <v>#DIV/0!</v>
      </c>
      <c r="AL78" s="29">
        <f t="shared" si="39"/>
        <v>0</v>
      </c>
    </row>
    <row r="79" spans="1:38" s="75" customFormat="1" x14ac:dyDescent="0.25">
      <c r="A79" s="30" t="s">
        <v>93</v>
      </c>
      <c r="B79" s="31">
        <v>197.14</v>
      </c>
      <c r="C79" s="32"/>
      <c r="D79" s="33" t="e">
        <f>C79/E93</f>
        <v>#DIV/0!</v>
      </c>
      <c r="E79" s="26">
        <f t="shared" si="40"/>
        <v>0</v>
      </c>
      <c r="F79" s="34"/>
      <c r="G79" s="35" t="e">
        <f>F79/H93</f>
        <v>#DIV/0!</v>
      </c>
      <c r="H79" s="29">
        <f t="shared" si="41"/>
        <v>0</v>
      </c>
      <c r="I79" s="32"/>
      <c r="J79" s="33">
        <f>I79/K93</f>
        <v>0</v>
      </c>
      <c r="K79" s="26">
        <f t="shared" si="30"/>
        <v>0</v>
      </c>
      <c r="L79" s="34"/>
      <c r="M79" s="35">
        <f>L79/N93</f>
        <v>0</v>
      </c>
      <c r="N79" s="29">
        <f t="shared" si="31"/>
        <v>0</v>
      </c>
      <c r="O79" s="32"/>
      <c r="P79" s="33">
        <f>O79/Q93</f>
        <v>0</v>
      </c>
      <c r="Q79" s="26">
        <f t="shared" si="32"/>
        <v>0</v>
      </c>
      <c r="R79" s="34"/>
      <c r="S79" s="35" t="e">
        <f>R79/T93</f>
        <v>#DIV/0!</v>
      </c>
      <c r="T79" s="29">
        <f t="shared" si="33"/>
        <v>0</v>
      </c>
      <c r="U79" s="32"/>
      <c r="V79" s="33" t="e">
        <f>U79/W93</f>
        <v>#DIV/0!</v>
      </c>
      <c r="W79" s="26">
        <f t="shared" si="34"/>
        <v>0</v>
      </c>
      <c r="X79" s="34"/>
      <c r="Y79" s="35" t="e">
        <f>X79/Z93</f>
        <v>#DIV/0!</v>
      </c>
      <c r="Z79" s="29">
        <f t="shared" si="35"/>
        <v>0</v>
      </c>
      <c r="AA79" s="32"/>
      <c r="AB79" s="33" t="e">
        <f>AA79/AC93</f>
        <v>#DIV/0!</v>
      </c>
      <c r="AC79" s="26">
        <f t="shared" si="36"/>
        <v>0</v>
      </c>
      <c r="AD79" s="34"/>
      <c r="AE79" s="35" t="e">
        <f>AD79/AF93</f>
        <v>#DIV/0!</v>
      </c>
      <c r="AF79" s="29">
        <f t="shared" si="37"/>
        <v>0</v>
      </c>
      <c r="AG79" s="32"/>
      <c r="AH79" s="33" t="e">
        <f>AG79/AI93</f>
        <v>#DIV/0!</v>
      </c>
      <c r="AI79" s="26">
        <f t="shared" si="38"/>
        <v>0</v>
      </c>
      <c r="AJ79" s="34"/>
      <c r="AK79" s="35" t="e">
        <f>AJ79/AL93</f>
        <v>#DIV/0!</v>
      </c>
      <c r="AL79" s="29">
        <f t="shared" si="39"/>
        <v>0</v>
      </c>
    </row>
    <row r="80" spans="1:38" s="75" customFormat="1" ht="15.75" thickBot="1" x14ac:dyDescent="0.3">
      <c r="A80" s="36" t="s">
        <v>94</v>
      </c>
      <c r="B80" s="37">
        <v>188.93</v>
      </c>
      <c r="C80" s="38">
        <v>0</v>
      </c>
      <c r="D80" s="40" t="e">
        <f>C80/E93</f>
        <v>#DIV/0!</v>
      </c>
      <c r="E80" s="76">
        <f t="shared" si="40"/>
        <v>0</v>
      </c>
      <c r="F80" s="39">
        <v>0</v>
      </c>
      <c r="G80" s="41" t="e">
        <f>F80/H93</f>
        <v>#DIV/0!</v>
      </c>
      <c r="H80" s="66">
        <f t="shared" si="41"/>
        <v>0</v>
      </c>
      <c r="I80" s="38">
        <v>1</v>
      </c>
      <c r="J80" s="40">
        <f>I80/K93</f>
        <v>8.4104289318755253E-4</v>
      </c>
      <c r="K80" s="76">
        <f t="shared" si="30"/>
        <v>188.93</v>
      </c>
      <c r="L80" s="39">
        <v>1</v>
      </c>
      <c r="M80" s="41">
        <f>L80/N93</f>
        <v>7.9365079365079365E-4</v>
      </c>
      <c r="N80" s="66">
        <f t="shared" si="31"/>
        <v>188.93</v>
      </c>
      <c r="O80" s="38">
        <v>0</v>
      </c>
      <c r="P80" s="40">
        <f>O80/Q93</f>
        <v>0</v>
      </c>
      <c r="Q80" s="76">
        <f t="shared" si="32"/>
        <v>0</v>
      </c>
      <c r="R80" s="39">
        <v>0</v>
      </c>
      <c r="S80" s="41" t="e">
        <f>R80/T93</f>
        <v>#DIV/0!</v>
      </c>
      <c r="T80" s="66">
        <f t="shared" si="33"/>
        <v>0</v>
      </c>
      <c r="U80" s="38">
        <v>0</v>
      </c>
      <c r="V80" s="40" t="e">
        <f>U80/W93</f>
        <v>#DIV/0!</v>
      </c>
      <c r="W80" s="76">
        <f t="shared" si="34"/>
        <v>0</v>
      </c>
      <c r="X80" s="39">
        <v>0</v>
      </c>
      <c r="Y80" s="41" t="e">
        <f>X80/Z93</f>
        <v>#DIV/0!</v>
      </c>
      <c r="Z80" s="66">
        <f t="shared" si="35"/>
        <v>0</v>
      </c>
      <c r="AA80" s="38">
        <v>0</v>
      </c>
      <c r="AB80" s="40" t="e">
        <f>AA80/AC93</f>
        <v>#DIV/0!</v>
      </c>
      <c r="AC80" s="76">
        <f t="shared" si="36"/>
        <v>0</v>
      </c>
      <c r="AD80" s="39">
        <v>0</v>
      </c>
      <c r="AE80" s="41" t="e">
        <f>AD80/AF93</f>
        <v>#DIV/0!</v>
      </c>
      <c r="AF80" s="66">
        <f t="shared" si="37"/>
        <v>0</v>
      </c>
      <c r="AG80" s="38">
        <v>0</v>
      </c>
      <c r="AH80" s="40" t="e">
        <f>AG80/AI93</f>
        <v>#DIV/0!</v>
      </c>
      <c r="AI80" s="76">
        <f>AG80*B80</f>
        <v>0</v>
      </c>
      <c r="AJ80" s="39">
        <v>0</v>
      </c>
      <c r="AK80" s="41" t="e">
        <f>AJ80/AL93</f>
        <v>#DIV/0!</v>
      </c>
      <c r="AL80" s="66">
        <f t="shared" si="39"/>
        <v>0</v>
      </c>
    </row>
    <row r="81" spans="1:38" s="75" customFormat="1" ht="15.75" thickBot="1" x14ac:dyDescent="0.3">
      <c r="A81" s="77"/>
      <c r="B81" s="78"/>
      <c r="C81" s="79"/>
      <c r="D81" s="80"/>
      <c r="E81" s="81"/>
      <c r="F81" s="79"/>
      <c r="G81" s="80"/>
      <c r="H81" s="81"/>
      <c r="I81" s="79"/>
      <c r="J81" s="80"/>
      <c r="K81" s="81"/>
      <c r="L81" s="79"/>
      <c r="M81" s="80"/>
      <c r="N81" s="81"/>
      <c r="O81" s="79"/>
      <c r="P81" s="80"/>
      <c r="Q81" s="81"/>
      <c r="R81" s="79"/>
      <c r="S81" s="80"/>
      <c r="T81" s="81"/>
      <c r="U81" s="79"/>
      <c r="V81" s="80"/>
      <c r="W81" s="81"/>
      <c r="X81" s="79"/>
      <c r="Y81" s="80"/>
      <c r="Z81" s="81"/>
      <c r="AA81" s="79"/>
      <c r="AB81" s="80"/>
      <c r="AC81" s="81"/>
      <c r="AD81" s="79"/>
      <c r="AE81" s="80"/>
      <c r="AF81" s="81"/>
      <c r="AG81" s="79"/>
      <c r="AH81" s="80"/>
      <c r="AI81" s="81"/>
      <c r="AJ81" s="79"/>
      <c r="AK81" s="80"/>
      <c r="AL81" s="81"/>
    </row>
    <row r="82" spans="1:38" x14ac:dyDescent="0.25">
      <c r="A82" s="82" t="s">
        <v>95</v>
      </c>
      <c r="B82" s="43"/>
      <c r="C82" s="44">
        <f>C5+C11+C17+C23</f>
        <v>0</v>
      </c>
      <c r="D82" s="45" t="e">
        <f>C82/E93</f>
        <v>#DIV/0!</v>
      </c>
      <c r="E82" s="83"/>
      <c r="F82" s="46">
        <f>F5+F11+F17+F23</f>
        <v>0</v>
      </c>
      <c r="G82" s="84" t="e">
        <f>F82/H93</f>
        <v>#DIV/0!</v>
      </c>
      <c r="H82" s="85"/>
      <c r="I82" s="44">
        <f>I5+I11+I17+I23</f>
        <v>0</v>
      </c>
      <c r="J82" s="45">
        <f>I82/K93</f>
        <v>0</v>
      </c>
      <c r="K82" s="83"/>
      <c r="L82" s="46">
        <f>L5+L11+L17+L23</f>
        <v>0</v>
      </c>
      <c r="M82" s="84">
        <f>L82/N93</f>
        <v>0</v>
      </c>
      <c r="N82" s="85"/>
      <c r="O82" s="44">
        <f>O5+O11+O17+O23</f>
        <v>11</v>
      </c>
      <c r="P82" s="45">
        <f>O82/Q93</f>
        <v>9.2905405405405411E-3</v>
      </c>
      <c r="Q82" s="83"/>
      <c r="R82" s="46">
        <f>R5+R11+R17+R23</f>
        <v>0</v>
      </c>
      <c r="S82" s="84" t="e">
        <f>R82/T93</f>
        <v>#DIV/0!</v>
      </c>
      <c r="T82" s="85"/>
      <c r="U82" s="44">
        <f>U5+U11+U17+U23</f>
        <v>0</v>
      </c>
      <c r="V82" s="45" t="e">
        <f>U82/W93</f>
        <v>#DIV/0!</v>
      </c>
      <c r="W82" s="83"/>
      <c r="X82" s="46">
        <f>X5+X11+X17+X23</f>
        <v>0</v>
      </c>
      <c r="Y82" s="84" t="e">
        <f>X82/Z93</f>
        <v>#DIV/0!</v>
      </c>
      <c r="Z82" s="85"/>
      <c r="AA82" s="44">
        <f>AA5+AA11+AA17+AA23</f>
        <v>0</v>
      </c>
      <c r="AB82" s="45" t="e">
        <f>AA82/AC93</f>
        <v>#DIV/0!</v>
      </c>
      <c r="AC82" s="83"/>
      <c r="AD82" s="46">
        <f>AD5+AD11+AD17+AD23</f>
        <v>0</v>
      </c>
      <c r="AE82" s="84" t="e">
        <f>AD82/AF93</f>
        <v>#DIV/0!</v>
      </c>
      <c r="AF82" s="85"/>
      <c r="AG82" s="44">
        <f>AG5+AG11+AG17+AG23</f>
        <v>0</v>
      </c>
      <c r="AH82" s="45" t="e">
        <f>AG82/AI93</f>
        <v>#DIV/0!</v>
      </c>
      <c r="AI82" s="83"/>
      <c r="AJ82" s="46">
        <f>AJ5+AJ11+AJ17+AJ23</f>
        <v>0</v>
      </c>
      <c r="AK82" s="84" t="e">
        <f>AJ82/AL93</f>
        <v>#DIV/0!</v>
      </c>
      <c r="AL82" s="85"/>
    </row>
    <row r="83" spans="1:38" x14ac:dyDescent="0.25">
      <c r="A83" s="86" t="s">
        <v>59</v>
      </c>
      <c r="B83" s="31"/>
      <c r="C83" s="32">
        <f>C6+C12+C18+C24</f>
        <v>0</v>
      </c>
      <c r="D83" s="33" t="e">
        <f>C83/E93</f>
        <v>#DIV/0!</v>
      </c>
      <c r="E83" s="87"/>
      <c r="F83" s="34">
        <f>F6+F12+F18+F24</f>
        <v>0</v>
      </c>
      <c r="G83" s="88" t="e">
        <f>F83/H93</f>
        <v>#DIV/0!</v>
      </c>
      <c r="H83" s="89"/>
      <c r="I83" s="32">
        <f>I6+I12+I18+I24</f>
        <v>10</v>
      </c>
      <c r="J83" s="33">
        <f>I83/K93</f>
        <v>8.4104289318755257E-3</v>
      </c>
      <c r="K83" s="87"/>
      <c r="L83" s="34">
        <f>L6+L12+L18+L24</f>
        <v>30</v>
      </c>
      <c r="M83" s="88">
        <f>L83/N93</f>
        <v>2.3809523809523808E-2</v>
      </c>
      <c r="N83" s="89"/>
      <c r="O83" s="32">
        <f>O6+O12+O18+O24</f>
        <v>20</v>
      </c>
      <c r="P83" s="33">
        <f>O83/Q93</f>
        <v>1.6891891891891893E-2</v>
      </c>
      <c r="Q83" s="87"/>
      <c r="R83" s="34">
        <f>R6+R12+R18+R24</f>
        <v>0</v>
      </c>
      <c r="S83" s="88" t="e">
        <f>R83/T93</f>
        <v>#DIV/0!</v>
      </c>
      <c r="T83" s="89"/>
      <c r="U83" s="32">
        <f>U6+U12+U18+U24</f>
        <v>0</v>
      </c>
      <c r="V83" s="33" t="e">
        <f>U83/W93</f>
        <v>#DIV/0!</v>
      </c>
      <c r="W83" s="87"/>
      <c r="X83" s="34">
        <f>X6+X12+X18+X24</f>
        <v>0</v>
      </c>
      <c r="Y83" s="88" t="e">
        <f>X83/Z93</f>
        <v>#DIV/0!</v>
      </c>
      <c r="Z83" s="89"/>
      <c r="AA83" s="32">
        <f>AA6+AA12+AA18+AA24</f>
        <v>0</v>
      </c>
      <c r="AB83" s="33" t="e">
        <f>AA83/AC93</f>
        <v>#DIV/0!</v>
      </c>
      <c r="AC83" s="87"/>
      <c r="AD83" s="34">
        <f>AD6+AD12+AD18+AD24</f>
        <v>0</v>
      </c>
      <c r="AE83" s="88" t="e">
        <f>AD83/AF93</f>
        <v>#DIV/0!</v>
      </c>
      <c r="AF83" s="89"/>
      <c r="AG83" s="32">
        <f>AG6+AG12+AG18+AG24</f>
        <v>0</v>
      </c>
      <c r="AH83" s="33" t="e">
        <f>AG83/AI93</f>
        <v>#DIV/0!</v>
      </c>
      <c r="AI83" s="87"/>
      <c r="AJ83" s="34">
        <f>AJ6+AJ12+AJ18+AJ24</f>
        <v>0</v>
      </c>
      <c r="AK83" s="88" t="e">
        <f>AJ83/AL93</f>
        <v>#DIV/0!</v>
      </c>
      <c r="AL83" s="89"/>
    </row>
    <row r="84" spans="1:38" x14ac:dyDescent="0.25">
      <c r="A84" s="86" t="s">
        <v>96</v>
      </c>
      <c r="B84" s="31"/>
      <c r="C84" s="32">
        <f>C72+C71+C56+C55+C47+C46+C38+C37</f>
        <v>0</v>
      </c>
      <c r="D84" s="33" t="e">
        <f>C84/E93</f>
        <v>#DIV/0!</v>
      </c>
      <c r="E84" s="87"/>
      <c r="F84" s="34">
        <f>F72+F71+F56+F55+F47+F46+F38+F37</f>
        <v>0</v>
      </c>
      <c r="G84" s="88" t="e">
        <f>F84/H93</f>
        <v>#DIV/0!</v>
      </c>
      <c r="H84" s="89"/>
      <c r="I84" s="32">
        <f>I72+I71+I56+I55+I47+I46+I38+I37</f>
        <v>0</v>
      </c>
      <c r="J84" s="33">
        <f>I84/K93</f>
        <v>0</v>
      </c>
      <c r="K84" s="87"/>
      <c r="L84" s="34">
        <f>L72+L71+L56+L55+L47+L46+L38+L37</f>
        <v>0</v>
      </c>
      <c r="M84" s="88">
        <f>L84/N93</f>
        <v>0</v>
      </c>
      <c r="N84" s="89"/>
      <c r="O84" s="32">
        <f>O72+O71+O56+O55+O47+O46+O38+O37</f>
        <v>5</v>
      </c>
      <c r="P84" s="33">
        <f>O84/Q93</f>
        <v>4.2229729729729732E-3</v>
      </c>
      <c r="Q84" s="87"/>
      <c r="R84" s="34">
        <f>R72+R71+R56+R55+R47+R46+R38+R37</f>
        <v>0</v>
      </c>
      <c r="S84" s="88" t="e">
        <f>R84/T93</f>
        <v>#DIV/0!</v>
      </c>
      <c r="T84" s="89"/>
      <c r="U84" s="32">
        <f>U72+U71+U56+U55+U47+U46+U38+U37</f>
        <v>0</v>
      </c>
      <c r="V84" s="33" t="e">
        <f>U84/W93</f>
        <v>#DIV/0!</v>
      </c>
      <c r="W84" s="87"/>
      <c r="X84" s="34">
        <f>X72+X71+X56+X55+X47+X46+X38+X37</f>
        <v>0</v>
      </c>
      <c r="Y84" s="88" t="e">
        <f>X84/Z93</f>
        <v>#DIV/0!</v>
      </c>
      <c r="Z84" s="89"/>
      <c r="AA84" s="32">
        <f>AA72+AA71+AA56+AA55+AA47+AA46+AA38+AA37</f>
        <v>0</v>
      </c>
      <c r="AB84" s="33" t="e">
        <f>AA84/AC93</f>
        <v>#DIV/0!</v>
      </c>
      <c r="AC84" s="87"/>
      <c r="AD84" s="34">
        <f>AD72+AD71+AD56+AD55+AD47+AD46+AD38+AD37</f>
        <v>0</v>
      </c>
      <c r="AE84" s="88" t="e">
        <f>AD84/AF93</f>
        <v>#DIV/0!</v>
      </c>
      <c r="AF84" s="89"/>
      <c r="AG84" s="32">
        <f>AG72+AG71+AG56+AG55+AG47+AG46+AG38+AG37</f>
        <v>0</v>
      </c>
      <c r="AH84" s="33" t="e">
        <f>AG84/AI93</f>
        <v>#DIV/0!</v>
      </c>
      <c r="AI84" s="87"/>
      <c r="AJ84" s="34">
        <f>AJ72+AJ71+AJ56+AJ55+AJ47+AJ46+AJ38+AJ37</f>
        <v>0</v>
      </c>
      <c r="AK84" s="88" t="e">
        <f>AJ84/AL93</f>
        <v>#DIV/0!</v>
      </c>
      <c r="AL84" s="89"/>
    </row>
    <row r="85" spans="1:38" x14ac:dyDescent="0.25">
      <c r="A85" s="86" t="s">
        <v>97</v>
      </c>
      <c r="B85" s="31"/>
      <c r="C85" s="32">
        <f>C74+C73+C58+C57+C49+C48+C40+C39</f>
        <v>0</v>
      </c>
      <c r="D85" s="33" t="e">
        <f>C85/E93</f>
        <v>#DIV/0!</v>
      </c>
      <c r="E85" s="87"/>
      <c r="F85" s="34">
        <f>F74+F73+F58+F57+F49+F48+F40+F39</f>
        <v>0</v>
      </c>
      <c r="G85" s="88" t="e">
        <f>F85/H93</f>
        <v>#DIV/0!</v>
      </c>
      <c r="H85" s="89"/>
      <c r="I85" s="32">
        <f>I74+I73+I58+I57+I49+I48+I40+I39</f>
        <v>0</v>
      </c>
      <c r="J85" s="33">
        <f>I85/K93</f>
        <v>0</v>
      </c>
      <c r="K85" s="87"/>
      <c r="L85" s="34">
        <f>L74+L73+L58+L57+L49+L48+L40+L39</f>
        <v>0</v>
      </c>
      <c r="M85" s="88">
        <f>L85/N93</f>
        <v>0</v>
      </c>
      <c r="N85" s="89"/>
      <c r="O85" s="32">
        <f>O74+O73+O58+O57+O49+O48+O40+O39</f>
        <v>0</v>
      </c>
      <c r="P85" s="33">
        <f>O85/Q93</f>
        <v>0</v>
      </c>
      <c r="Q85" s="87"/>
      <c r="R85" s="34">
        <f>R74+R73+R58+R57+R49+R48+R40+R39</f>
        <v>0</v>
      </c>
      <c r="S85" s="88" t="e">
        <f>R85/T93</f>
        <v>#DIV/0!</v>
      </c>
      <c r="T85" s="89"/>
      <c r="U85" s="32">
        <f>U74+U73+U58+U57+U49+U48+U40+U39</f>
        <v>0</v>
      </c>
      <c r="V85" s="33" t="e">
        <f>U85/W93</f>
        <v>#DIV/0!</v>
      </c>
      <c r="W85" s="87"/>
      <c r="X85" s="34">
        <f>X74+X73+X58+X57+X49+X48+X40+X39</f>
        <v>0</v>
      </c>
      <c r="Y85" s="88" t="e">
        <f>X85/Z93</f>
        <v>#DIV/0!</v>
      </c>
      <c r="Z85" s="89"/>
      <c r="AA85" s="32">
        <f>AA74+AA73+AA58+AA57+AA49+AA48+AA40+AA39</f>
        <v>0</v>
      </c>
      <c r="AB85" s="33" t="e">
        <f>AA85/AC93</f>
        <v>#DIV/0!</v>
      </c>
      <c r="AC85" s="87"/>
      <c r="AD85" s="34">
        <f>AD74+AD73+AD58+AD57+AD49+AD48+AD40+AD39</f>
        <v>0</v>
      </c>
      <c r="AE85" s="88" t="e">
        <f>AD85/AF93</f>
        <v>#DIV/0!</v>
      </c>
      <c r="AF85" s="89"/>
      <c r="AG85" s="32">
        <f>AG74+AG73+AG58+AG57+AG49+AG48+AG40+AG39</f>
        <v>0</v>
      </c>
      <c r="AH85" s="33" t="e">
        <f>AG85/AI93</f>
        <v>#DIV/0!</v>
      </c>
      <c r="AI85" s="87"/>
      <c r="AJ85" s="34">
        <f>AJ74+AJ73+AJ58+AJ57+AJ49+AJ48+AJ40+AJ39</f>
        <v>0</v>
      </c>
      <c r="AK85" s="88" t="e">
        <f>AJ85/AL93</f>
        <v>#DIV/0!</v>
      </c>
      <c r="AL85" s="89"/>
    </row>
    <row r="86" spans="1:38" x14ac:dyDescent="0.25">
      <c r="A86" s="86" t="s">
        <v>68</v>
      </c>
      <c r="B86" s="31"/>
      <c r="C86" s="32">
        <f>C76+C75+C59+C60+C50+C51+C41+C42+C25+C19+C13+C7</f>
        <v>0</v>
      </c>
      <c r="D86" s="33" t="e">
        <f>C86/E93</f>
        <v>#DIV/0!</v>
      </c>
      <c r="E86" s="87"/>
      <c r="F86" s="34">
        <f>F76+F75+F59+F60+F50+F51+F41+F42+F25+F19+F13+F7</f>
        <v>0</v>
      </c>
      <c r="G86" s="88" t="e">
        <f>F86/H93</f>
        <v>#DIV/0!</v>
      </c>
      <c r="H86" s="89"/>
      <c r="I86" s="32">
        <f>I76+I75+I59+I60+I50+I51+I41+I42+I25+I19+I13+I7</f>
        <v>357</v>
      </c>
      <c r="J86" s="33">
        <f>I86/K93</f>
        <v>0.30025231286795628</v>
      </c>
      <c r="K86" s="87"/>
      <c r="L86" s="34">
        <f>L76+L75+L59+L60+L50+L51+L41+L42+L25+L19+L13+L7</f>
        <v>403</v>
      </c>
      <c r="M86" s="88">
        <f>L86/N93</f>
        <v>0.31984126984126982</v>
      </c>
      <c r="N86" s="89"/>
      <c r="O86" s="32">
        <f>O76+O75+O59+O60+O50+O51+O41+O42+O25+O19+O13+O7</f>
        <v>426</v>
      </c>
      <c r="P86" s="33">
        <f>O86/Q93</f>
        <v>0.35979729729729731</v>
      </c>
      <c r="Q86" s="87"/>
      <c r="R86" s="34">
        <f>R76+R75+R59+R60+R50+R51+R41+R42+R25+R19+R13+R7</f>
        <v>0</v>
      </c>
      <c r="S86" s="88" t="e">
        <f>R86/T93</f>
        <v>#DIV/0!</v>
      </c>
      <c r="T86" s="89"/>
      <c r="U86" s="32">
        <f>U76+U75+U59+U60+U50+U51+U41+U42+U25+U19+U13+U7</f>
        <v>0</v>
      </c>
      <c r="V86" s="33" t="e">
        <f>U86/W93</f>
        <v>#DIV/0!</v>
      </c>
      <c r="W86" s="87"/>
      <c r="X86" s="34">
        <f>X76+X75+X59+X60+X50+X51+X41+X42+X25+X19+X13+X7</f>
        <v>0</v>
      </c>
      <c r="Y86" s="88" t="e">
        <f>X86/Z93</f>
        <v>#DIV/0!</v>
      </c>
      <c r="Z86" s="89"/>
      <c r="AA86" s="32">
        <f>AA76+AA75+AA59+AA60+AA50+AA51+AA41+AA42+AA25+AA19+AA13+AA7</f>
        <v>0</v>
      </c>
      <c r="AB86" s="33" t="e">
        <f>AA86/AC93</f>
        <v>#DIV/0!</v>
      </c>
      <c r="AC86" s="87"/>
      <c r="AD86" s="34">
        <f>AD76+AD75+AD59+AD60+AD50+AD51+AD41+AD42+AD25+AD19+AD13+AD7</f>
        <v>0</v>
      </c>
      <c r="AE86" s="88" t="e">
        <f>AD86/AF93</f>
        <v>#DIV/0!</v>
      </c>
      <c r="AF86" s="89"/>
      <c r="AG86" s="32">
        <f>AG76+AG75+AG59+AG60+AG50+AG51+AG41+AG42+AG25+AG19+AG13+AG7</f>
        <v>0</v>
      </c>
      <c r="AH86" s="33" t="e">
        <f>AG86/AI93</f>
        <v>#DIV/0!</v>
      </c>
      <c r="AI86" s="87"/>
      <c r="AJ86" s="34">
        <f>AJ76+AJ75+AJ59+AJ60+AJ50+AJ51+AJ41+AJ42+AJ25+AJ19+AJ13+AJ7</f>
        <v>0</v>
      </c>
      <c r="AK86" s="88" t="e">
        <f>AJ86/AL93</f>
        <v>#DIV/0!</v>
      </c>
      <c r="AL86" s="89"/>
    </row>
    <row r="87" spans="1:38" x14ac:dyDescent="0.25">
      <c r="A87" s="86" t="s">
        <v>79</v>
      </c>
      <c r="B87" s="31"/>
      <c r="C87" s="32">
        <f>C8+C14+C20+C26+C30+C43+C44+C52+C61+C62+C66+C67+C77+C78+C53</f>
        <v>0</v>
      </c>
      <c r="D87" s="33" t="e">
        <f>C87/E93</f>
        <v>#DIV/0!</v>
      </c>
      <c r="E87" s="87"/>
      <c r="F87" s="34">
        <f>F8+F14+F20+F26+F30+F43+F44+F52+F61+F62+F66+F67+F77+F78+F53</f>
        <v>0</v>
      </c>
      <c r="G87" s="88" t="e">
        <f>F87/H93</f>
        <v>#DIV/0!</v>
      </c>
      <c r="H87" s="89"/>
      <c r="I87" s="32">
        <f>I8+I14+I20+I26+I30+I43+I44+I52+I61+I62+I66+I67+I77+I78+I53</f>
        <v>738</v>
      </c>
      <c r="J87" s="33">
        <f>I87/K93</f>
        <v>0.62068965517241381</v>
      </c>
      <c r="K87" s="87"/>
      <c r="L87" s="34">
        <f>L8+L14+L20+L26+L30+L43+L44+L52+L61+L62+L66+L67+L77+L78+L53</f>
        <v>736</v>
      </c>
      <c r="M87" s="88">
        <f>L87/N93</f>
        <v>0.58412698412698416</v>
      </c>
      <c r="N87" s="89"/>
      <c r="O87" s="32">
        <f>O8+O14+O20+O26+O30+O43+O44+O52+O61+O62+O66+O67+O77+O78+O53</f>
        <v>622</v>
      </c>
      <c r="P87" s="33">
        <f>O87/Q93</f>
        <v>0.52533783783783783</v>
      </c>
      <c r="Q87" s="87"/>
      <c r="R87" s="34">
        <f>R8+R14+R20+R26+R30+R43+R44+R52+R61+R62+R66+R67+R77+R78+R53</f>
        <v>0</v>
      </c>
      <c r="S87" s="88" t="e">
        <f>R87/T93</f>
        <v>#DIV/0!</v>
      </c>
      <c r="T87" s="89"/>
      <c r="U87" s="32">
        <f>U8+U14+U20+U26+U30+U43+U44+U52+U61+U62+U66+U67+U77+U78+U53</f>
        <v>0</v>
      </c>
      <c r="V87" s="33" t="e">
        <f>U87/W93</f>
        <v>#DIV/0!</v>
      </c>
      <c r="W87" s="87"/>
      <c r="X87" s="34">
        <f>X8+X14+X20+X26+X30+X43+X44+X52+X61+X62+X66+X67+X77+X78+X53</f>
        <v>0</v>
      </c>
      <c r="Y87" s="88" t="e">
        <f>X87/Z93</f>
        <v>#DIV/0!</v>
      </c>
      <c r="Z87" s="89"/>
      <c r="AA87" s="32">
        <f>AA8+AA14+AA20+AA26+AA30+AA43+AA44+AA52+AA61+AA62+AA66+AA67+AA77+AA78+AA53</f>
        <v>0</v>
      </c>
      <c r="AB87" s="33" t="e">
        <f>AA87/AC93</f>
        <v>#DIV/0!</v>
      </c>
      <c r="AC87" s="87"/>
      <c r="AD87" s="34">
        <f>AD8+AD14+AD20+AD26+AD30+AD43+AD44+AD52+AD61+AD62+AD66+AD67+AD77+AD78+AD53</f>
        <v>0</v>
      </c>
      <c r="AE87" s="88" t="e">
        <f>AD87/AF93</f>
        <v>#DIV/0!</v>
      </c>
      <c r="AF87" s="89"/>
      <c r="AG87" s="32">
        <f>AG8+AG14+AG20+AG26+AG30+AG43+AG44+AG52+AG61+AG62+AG66+AG67+AG77+AG78+AG53</f>
        <v>0</v>
      </c>
      <c r="AH87" s="33" t="e">
        <f>AG87/AI93</f>
        <v>#DIV/0!</v>
      </c>
      <c r="AI87" s="87"/>
      <c r="AJ87" s="34">
        <f>AJ8+AJ14+AJ20+AJ26+AJ30+AJ43+AJ44+AJ52+AJ61+AJ62+AJ66+AJ67+AJ77+AJ78+AJ53</f>
        <v>0</v>
      </c>
      <c r="AK87" s="88" t="e">
        <f>AJ87/AL93</f>
        <v>#DIV/0!</v>
      </c>
      <c r="AL87" s="89"/>
    </row>
    <row r="88" spans="1:38" ht="15.75" thickBot="1" x14ac:dyDescent="0.3">
      <c r="A88" s="90" t="s">
        <v>98</v>
      </c>
      <c r="B88" s="37"/>
      <c r="C88" s="38">
        <f>C80+C79+C69+C68+C64+C31+C27+C21+C15+C9</f>
        <v>0</v>
      </c>
      <c r="D88" s="40" t="e">
        <f>C88/E93</f>
        <v>#DIV/0!</v>
      </c>
      <c r="E88" s="91"/>
      <c r="F88" s="39">
        <f>F80+F79+F69+F68+F64+F31+F27+F21+F15+F9</f>
        <v>0</v>
      </c>
      <c r="G88" s="92" t="e">
        <f>F88/H93</f>
        <v>#DIV/0!</v>
      </c>
      <c r="H88" s="93"/>
      <c r="I88" s="38">
        <f>I80+I79+I69+I68+I64+I31+I27+I21+I15+I9</f>
        <v>84</v>
      </c>
      <c r="J88" s="40">
        <f>I88/K93</f>
        <v>7.0647603027754413E-2</v>
      </c>
      <c r="K88" s="91"/>
      <c r="L88" s="39">
        <f>L80+L79+L69+L68+L64+L31+L27+L21+L15+L9</f>
        <v>91</v>
      </c>
      <c r="M88" s="92">
        <f>L88/N93</f>
        <v>7.2222222222222215E-2</v>
      </c>
      <c r="N88" s="93"/>
      <c r="O88" s="38">
        <f>O80+O79+O69+O68+O64+O31+O27+O21+O15+O9</f>
        <v>100</v>
      </c>
      <c r="P88" s="40">
        <f>O88/Q93</f>
        <v>8.4459459459459457E-2</v>
      </c>
      <c r="Q88" s="91"/>
      <c r="R88" s="39">
        <f>R80+R79+R69+R68+R64+R31+R27+R21+R15+R9</f>
        <v>0</v>
      </c>
      <c r="S88" s="92" t="e">
        <f>R88/T93</f>
        <v>#DIV/0!</v>
      </c>
      <c r="T88" s="93"/>
      <c r="U88" s="38">
        <f>U80+U79+U69+U68+U64+U31+U27+U21+U15+U9</f>
        <v>0</v>
      </c>
      <c r="V88" s="40" t="e">
        <f>U88/W93</f>
        <v>#DIV/0!</v>
      </c>
      <c r="W88" s="91"/>
      <c r="X88" s="39">
        <f>X80+X79+X69+X68+X64+X31+X27+X21+X15+X9</f>
        <v>0</v>
      </c>
      <c r="Y88" s="92" t="e">
        <f>X88/Z93</f>
        <v>#DIV/0!</v>
      </c>
      <c r="Z88" s="93"/>
      <c r="AA88" s="38">
        <f>AA80+AA79+AA69+AA68+AA64+AA31+AA27+AA21+AA15+AA9</f>
        <v>0</v>
      </c>
      <c r="AB88" s="40" t="e">
        <f>AA88/AC93</f>
        <v>#DIV/0!</v>
      </c>
      <c r="AC88" s="91"/>
      <c r="AD88" s="39">
        <f>AD80+AD79+AD69+AD68+AD64+AD31+AD27+AD21+AD15+AD9</f>
        <v>0</v>
      </c>
      <c r="AE88" s="92" t="e">
        <f>AD88/AF93</f>
        <v>#DIV/0!</v>
      </c>
      <c r="AF88" s="93"/>
      <c r="AG88" s="38">
        <f>AG80+AG79+AG69+AG68+AG64+AG31+AG27+AG21+AG15+AG9</f>
        <v>0</v>
      </c>
      <c r="AH88" s="40" t="e">
        <f>AG88/AI93</f>
        <v>#DIV/0!</v>
      </c>
      <c r="AI88" s="91"/>
      <c r="AJ88" s="39">
        <f>AJ80+AJ79+AJ69+AJ68+AJ64+AJ31+AJ27+AJ21+AJ15+AJ9</f>
        <v>0</v>
      </c>
      <c r="AK88" s="92" t="e">
        <f>AJ88/AL93</f>
        <v>#DIV/0!</v>
      </c>
      <c r="AL88" s="93"/>
    </row>
    <row r="89" spans="1:38" s="100" customFormat="1" ht="15.75" thickTop="1" x14ac:dyDescent="0.25">
      <c r="A89" s="177" t="s">
        <v>99</v>
      </c>
      <c r="B89" s="178"/>
      <c r="C89" s="94">
        <f>C4+C10+C16+C22+C28</f>
        <v>0</v>
      </c>
      <c r="D89" s="95" t="e">
        <f>C89/E93</f>
        <v>#DIV/0!</v>
      </c>
      <c r="E89" s="96"/>
      <c r="F89" s="97">
        <f>F4+F10+F16+F22+F28</f>
        <v>0</v>
      </c>
      <c r="G89" s="98" t="e">
        <f>F89/H93</f>
        <v>#DIV/0!</v>
      </c>
      <c r="H89" s="99"/>
      <c r="I89" s="94">
        <f>I4+I10+I16+I22+I28</f>
        <v>1153</v>
      </c>
      <c r="J89" s="95">
        <f>I89/K93</f>
        <v>0.96972245584524808</v>
      </c>
      <c r="K89" s="96"/>
      <c r="L89" s="97">
        <f>L4+L10+L16+L22+L28</f>
        <v>1214</v>
      </c>
      <c r="M89" s="98">
        <f>L89/N93</f>
        <v>0.96349206349206351</v>
      </c>
      <c r="N89" s="99"/>
      <c r="O89" s="94">
        <f>O4+O10+O16+O22+O28</f>
        <v>1178</v>
      </c>
      <c r="P89" s="95">
        <f>O89/Q93</f>
        <v>0.99493243243243246</v>
      </c>
      <c r="Q89" s="96"/>
      <c r="R89" s="97">
        <f>R4+R10+R16+R22+R28</f>
        <v>0</v>
      </c>
      <c r="S89" s="98" t="e">
        <f>R89/T93</f>
        <v>#DIV/0!</v>
      </c>
      <c r="T89" s="99"/>
      <c r="U89" s="94">
        <f>U4+U10+U16+U22+U28</f>
        <v>0</v>
      </c>
      <c r="V89" s="95" t="e">
        <f>U89/W93</f>
        <v>#DIV/0!</v>
      </c>
      <c r="W89" s="96"/>
      <c r="X89" s="97">
        <f>X4+X10+X16+X22+X28</f>
        <v>0</v>
      </c>
      <c r="Y89" s="98" t="e">
        <f>X89/Z93</f>
        <v>#DIV/0!</v>
      </c>
      <c r="Z89" s="99"/>
      <c r="AA89" s="94">
        <f>AA4+AA10+AA16+AA22+AA28</f>
        <v>0</v>
      </c>
      <c r="AB89" s="95" t="e">
        <f>AA89/AC93</f>
        <v>#DIV/0!</v>
      </c>
      <c r="AC89" s="96"/>
      <c r="AD89" s="97">
        <f>AD4+AD10+AD16+AD22+AD28</f>
        <v>0</v>
      </c>
      <c r="AE89" s="98" t="e">
        <f>AD89/AF93</f>
        <v>#DIV/0!</v>
      </c>
      <c r="AF89" s="99"/>
      <c r="AG89" s="94">
        <f>AG4+AG10+AG16+AG22+AG28</f>
        <v>0</v>
      </c>
      <c r="AH89" s="95" t="e">
        <f>AG89/AI93</f>
        <v>#DIV/0!</v>
      </c>
      <c r="AI89" s="96"/>
      <c r="AJ89" s="97">
        <f>AJ4+AJ10+AJ16+AJ22+AJ28</f>
        <v>0</v>
      </c>
      <c r="AK89" s="98" t="e">
        <f>AJ89/AL93</f>
        <v>#DIV/0!</v>
      </c>
      <c r="AL89" s="99"/>
    </row>
    <row r="90" spans="1:38" ht="15.75" thickBot="1" x14ac:dyDescent="0.3">
      <c r="A90" s="179" t="s">
        <v>100</v>
      </c>
      <c r="B90" s="180"/>
      <c r="C90" s="101">
        <f>C32+C36+C45+C54+C65+C70</f>
        <v>0</v>
      </c>
      <c r="D90" s="102" t="e">
        <f>C90/E93</f>
        <v>#DIV/0!</v>
      </c>
      <c r="E90" s="103"/>
      <c r="F90" s="104">
        <f>F32+F36+F45+F54+F65+F70</f>
        <v>0</v>
      </c>
      <c r="G90" s="105" t="e">
        <f>F90/H93</f>
        <v>#DIV/0!</v>
      </c>
      <c r="H90" s="106"/>
      <c r="I90" s="101">
        <f>I32+I36+I45+I54+I65+I70</f>
        <v>36</v>
      </c>
      <c r="J90" s="102">
        <f>I90/K93</f>
        <v>3.0277544154751892E-2</v>
      </c>
      <c r="K90" s="103"/>
      <c r="L90" s="104">
        <f>L32+L36+L45+L54+L65+L70</f>
        <v>46</v>
      </c>
      <c r="M90" s="105">
        <f>L90/N93</f>
        <v>3.650793650793651E-2</v>
      </c>
      <c r="N90" s="106"/>
      <c r="O90" s="101">
        <f>O32+O36+O45+O54+O65+O70</f>
        <v>6</v>
      </c>
      <c r="P90" s="102">
        <f>O90/Q93</f>
        <v>5.0675675675675678E-3</v>
      </c>
      <c r="Q90" s="103"/>
      <c r="R90" s="104">
        <f>R32+R36+R45+R54+R65+R70</f>
        <v>0</v>
      </c>
      <c r="S90" s="105" t="e">
        <f>R90/T93</f>
        <v>#DIV/0!</v>
      </c>
      <c r="T90" s="106"/>
      <c r="U90" s="101">
        <f>U32+U36+U45+U54+U65+U70</f>
        <v>0</v>
      </c>
      <c r="V90" s="102" t="e">
        <f>U90/W93</f>
        <v>#DIV/0!</v>
      </c>
      <c r="W90" s="103"/>
      <c r="X90" s="104">
        <f>X32+X36+X45+X54+X65+X70</f>
        <v>0</v>
      </c>
      <c r="Y90" s="105" t="e">
        <f>X90/Z93</f>
        <v>#DIV/0!</v>
      </c>
      <c r="Z90" s="106"/>
      <c r="AA90" s="101">
        <f>AA32+AA36+AA45+AA54+AA65+AA70</f>
        <v>0</v>
      </c>
      <c r="AB90" s="102" t="e">
        <f>AA90/AC93</f>
        <v>#DIV/0!</v>
      </c>
      <c r="AC90" s="103"/>
      <c r="AD90" s="104">
        <f>AD32+AD36+AD45+AD54+AD65+AD70</f>
        <v>0</v>
      </c>
      <c r="AE90" s="105" t="e">
        <f>AD90/AF93</f>
        <v>#DIV/0!</v>
      </c>
      <c r="AF90" s="106"/>
      <c r="AG90" s="101">
        <f>AG32+AG36+AG45+AG54+AG65+AG70</f>
        <v>0</v>
      </c>
      <c r="AH90" s="102" t="e">
        <f>AG90/AI93</f>
        <v>#DIV/0!</v>
      </c>
      <c r="AI90" s="103"/>
      <c r="AJ90" s="104">
        <f>AJ32+AJ36+AJ45+AJ54+AJ65+AJ70</f>
        <v>0</v>
      </c>
      <c r="AK90" s="105" t="e">
        <f>AJ90/AL93</f>
        <v>#DIV/0!</v>
      </c>
      <c r="AL90" s="106"/>
    </row>
    <row r="91" spans="1:38" ht="16.5" thickTop="1" thickBot="1" x14ac:dyDescent="0.3">
      <c r="A91" s="107"/>
      <c r="B91" s="108"/>
      <c r="C91" s="107"/>
      <c r="D91" s="109"/>
      <c r="E91" s="108"/>
      <c r="F91" s="107"/>
      <c r="G91" s="109"/>
      <c r="H91" s="108"/>
      <c r="I91" s="107"/>
      <c r="J91" s="109"/>
      <c r="K91" s="108"/>
      <c r="L91" s="107"/>
      <c r="M91" s="109"/>
      <c r="N91" s="108"/>
      <c r="O91" s="107"/>
      <c r="P91" s="109"/>
      <c r="Q91" s="108"/>
      <c r="R91" s="107"/>
      <c r="S91" s="109"/>
      <c r="T91" s="108"/>
      <c r="U91" s="107"/>
      <c r="V91" s="109"/>
      <c r="W91" s="108"/>
      <c r="X91" s="107"/>
      <c r="Y91" s="109"/>
      <c r="Z91" s="108"/>
      <c r="AA91" s="107"/>
      <c r="AB91" s="109"/>
      <c r="AC91" s="108"/>
      <c r="AD91" s="107"/>
      <c r="AE91" s="109"/>
      <c r="AF91" s="108"/>
      <c r="AG91" s="107"/>
      <c r="AH91" s="109"/>
      <c r="AI91" s="108"/>
      <c r="AJ91" s="107"/>
      <c r="AK91" s="109"/>
      <c r="AL91" s="108"/>
    </row>
    <row r="92" spans="1:38" s="75" customFormat="1" ht="26.25" customHeight="1" thickTop="1" thickBot="1" x14ac:dyDescent="0.3">
      <c r="A92" s="168" t="s">
        <v>101</v>
      </c>
      <c r="B92" s="169"/>
      <c r="C92" s="164"/>
      <c r="D92" s="165"/>
      <c r="E92" s="110">
        <f>SUM(E5:E80)</f>
        <v>0</v>
      </c>
      <c r="F92" s="166"/>
      <c r="G92" s="167"/>
      <c r="H92" s="111">
        <f>SUM(H5:H80)</f>
        <v>0</v>
      </c>
      <c r="I92" s="164" t="s">
        <v>102</v>
      </c>
      <c r="J92" s="165"/>
      <c r="K92" s="110">
        <f>SUM(K5:K80)</f>
        <v>606932.52</v>
      </c>
      <c r="L92" s="166" t="s">
        <v>102</v>
      </c>
      <c r="M92" s="181"/>
      <c r="N92" s="112">
        <f>SUM(N5:N80)</f>
        <v>632800.32000000018</v>
      </c>
      <c r="O92" s="164" t="s">
        <v>102</v>
      </c>
      <c r="P92" s="165"/>
      <c r="Q92" s="110">
        <f>SUM(Q5:Q80)</f>
        <v>613263.03000000014</v>
      </c>
      <c r="R92" s="166" t="s">
        <v>102</v>
      </c>
      <c r="S92" s="167"/>
      <c r="T92" s="111">
        <f>SUM(T5:T80)</f>
        <v>0</v>
      </c>
      <c r="U92" s="164" t="s">
        <v>102</v>
      </c>
      <c r="V92" s="165"/>
      <c r="W92" s="110">
        <f>SUM(W5:W80)</f>
        <v>0</v>
      </c>
      <c r="X92" s="166" t="s">
        <v>102</v>
      </c>
      <c r="Y92" s="167"/>
      <c r="Z92" s="111">
        <f>SUM(Z5:Z80)</f>
        <v>0</v>
      </c>
      <c r="AA92" s="164" t="s">
        <v>102</v>
      </c>
      <c r="AB92" s="165"/>
      <c r="AC92" s="110">
        <f>SUM(AC5:AC80)</f>
        <v>0</v>
      </c>
      <c r="AD92" s="166" t="s">
        <v>102</v>
      </c>
      <c r="AE92" s="167"/>
      <c r="AF92" s="111">
        <f>SUM(AF5:AF80)</f>
        <v>0</v>
      </c>
      <c r="AG92" s="164" t="s">
        <v>102</v>
      </c>
      <c r="AH92" s="165"/>
      <c r="AI92" s="110">
        <f>SUM(AI5:AI80)</f>
        <v>0</v>
      </c>
      <c r="AJ92" s="166" t="s">
        <v>102</v>
      </c>
      <c r="AK92" s="167"/>
      <c r="AL92" s="111">
        <f>SUM(AL5:AL80)</f>
        <v>0</v>
      </c>
    </row>
    <row r="93" spans="1:38" s="4" customFormat="1" ht="30.75" customHeight="1" thickTop="1" thickBot="1" x14ac:dyDescent="0.3">
      <c r="A93" s="168" t="s">
        <v>103</v>
      </c>
      <c r="B93" s="169"/>
      <c r="C93" s="113"/>
      <c r="D93" s="114"/>
      <c r="E93" s="115">
        <f>C4+C10+C16+C22+C28+C32+C36+C45+C54+C65+C70</f>
        <v>0</v>
      </c>
      <c r="F93" s="116"/>
      <c r="G93" s="117"/>
      <c r="H93" s="118">
        <f>F4+F10+F16+F22+F28+F32+F36+F45+F54+F65+F70</f>
        <v>0</v>
      </c>
      <c r="I93" s="113"/>
      <c r="J93" s="114"/>
      <c r="K93" s="115">
        <f>I4+I10+I16+I22+I28+I32+I36+I45+I54+I65+I70</f>
        <v>1189</v>
      </c>
      <c r="L93" s="116"/>
      <c r="M93" s="119"/>
      <c r="N93" s="118">
        <f>L4+L10+L16+L22+L28+L32+L36+L45+L54+L65+L70</f>
        <v>1260</v>
      </c>
      <c r="O93" s="113"/>
      <c r="P93" s="114"/>
      <c r="Q93" s="115">
        <f>O4+O10+O16+O22+O28+O32+O36+O45+O54+O65+O70</f>
        <v>1184</v>
      </c>
      <c r="R93" s="116"/>
      <c r="S93" s="117"/>
      <c r="T93" s="118">
        <f>R4+R10+R16+R22+R28+R32+R36+R45+R54+R65+R70</f>
        <v>0</v>
      </c>
      <c r="U93" s="113"/>
      <c r="V93" s="114"/>
      <c r="W93" s="115">
        <f>U4+U10+U16+U22+U28+U32+U36+U45+U54+U65+U70</f>
        <v>0</v>
      </c>
      <c r="X93" s="116"/>
      <c r="Y93" s="117"/>
      <c r="Z93" s="118">
        <f>X4+X10+X16+X22+X28+X32+X36+X45+X54+X65+X70</f>
        <v>0</v>
      </c>
      <c r="AA93" s="113"/>
      <c r="AB93" s="114"/>
      <c r="AC93" s="115">
        <f>AA4+AA10+AA16+AA22+AA28+AA32+AA36+AA45+AA54+AA65+AA70</f>
        <v>0</v>
      </c>
      <c r="AD93" s="116"/>
      <c r="AE93" s="119"/>
      <c r="AF93" s="118">
        <f>AD4+AD10+AD16+AD22+AD28+AD32+AD36+AD45+AD54+AD65+AD70</f>
        <v>0</v>
      </c>
      <c r="AG93" s="113"/>
      <c r="AH93" s="114"/>
      <c r="AI93" s="115">
        <f>AG4+AG10+AG16+AG22+AG28+AG32+AG36+AG45+AG54+AG65+AG70</f>
        <v>0</v>
      </c>
      <c r="AJ93" s="116"/>
      <c r="AK93" s="117"/>
      <c r="AL93" s="118">
        <f>AJ4+AJ10+AJ16+AJ22+AJ28+AJ32+AJ36+AJ45+AJ54+AJ65+AJ70</f>
        <v>0</v>
      </c>
    </row>
    <row r="94" spans="1:38" s="4" customFormat="1" ht="24.75" customHeight="1" thickBot="1" x14ac:dyDescent="0.3">
      <c r="A94" s="170" t="s">
        <v>104</v>
      </c>
      <c r="B94" s="171"/>
      <c r="C94" s="120"/>
      <c r="D94" s="121"/>
      <c r="E94" s="122">
        <v>0</v>
      </c>
      <c r="F94" s="123"/>
      <c r="G94" s="124"/>
      <c r="H94" s="125">
        <v>0</v>
      </c>
      <c r="I94" s="126"/>
      <c r="J94" s="127"/>
      <c r="K94" s="128">
        <v>0</v>
      </c>
      <c r="L94" s="123"/>
      <c r="M94" s="124"/>
      <c r="N94" s="125">
        <v>0</v>
      </c>
      <c r="O94" s="126"/>
      <c r="P94" s="127"/>
      <c r="Q94" s="128">
        <v>0</v>
      </c>
      <c r="R94" s="123"/>
      <c r="S94" s="124"/>
      <c r="T94" s="125">
        <v>0</v>
      </c>
      <c r="U94" s="126"/>
      <c r="V94" s="127"/>
      <c r="W94" s="128">
        <v>0</v>
      </c>
      <c r="X94" s="123"/>
      <c r="Y94" s="124"/>
      <c r="Z94" s="125">
        <v>0</v>
      </c>
      <c r="AA94" s="126"/>
      <c r="AB94" s="127"/>
      <c r="AC94" s="128">
        <v>0</v>
      </c>
      <c r="AD94" s="123"/>
      <c r="AE94" s="124"/>
      <c r="AF94" s="125">
        <v>0</v>
      </c>
      <c r="AG94" s="126"/>
      <c r="AH94" s="127"/>
      <c r="AI94" s="128">
        <v>0</v>
      </c>
      <c r="AJ94" s="123"/>
      <c r="AK94" s="124"/>
      <c r="AL94" s="125">
        <v>0</v>
      </c>
    </row>
    <row r="95" spans="1:38" s="4" customFormat="1" ht="40.5" customHeight="1" thickBot="1" x14ac:dyDescent="0.3">
      <c r="A95" s="170" t="s">
        <v>105</v>
      </c>
      <c r="B95" s="171"/>
      <c r="C95" s="129"/>
      <c r="D95" s="130"/>
      <c r="E95" s="131">
        <f>E92+E94</f>
        <v>0</v>
      </c>
      <c r="F95" s="132"/>
      <c r="G95" s="133"/>
      <c r="H95" s="134">
        <f>H92+H94</f>
        <v>0</v>
      </c>
      <c r="I95" s="120"/>
      <c r="J95" s="135"/>
      <c r="K95" s="136">
        <f>K92+K94</f>
        <v>606932.52</v>
      </c>
      <c r="L95" s="132"/>
      <c r="M95" s="133"/>
      <c r="N95" s="134">
        <f>N92+N94</f>
        <v>632800.32000000018</v>
      </c>
      <c r="O95" s="120"/>
      <c r="P95" s="135"/>
      <c r="Q95" s="136">
        <f>Q92+Q94</f>
        <v>613263.03000000014</v>
      </c>
      <c r="R95" s="132"/>
      <c r="S95" s="133"/>
      <c r="T95" s="134">
        <f>T92+T94</f>
        <v>0</v>
      </c>
      <c r="U95" s="120"/>
      <c r="V95" s="135"/>
      <c r="W95" s="136">
        <f>W92+W94</f>
        <v>0</v>
      </c>
      <c r="X95" s="132"/>
      <c r="Y95" s="133"/>
      <c r="Z95" s="134">
        <f>Z92+Z94</f>
        <v>0</v>
      </c>
      <c r="AA95" s="120"/>
      <c r="AB95" s="135"/>
      <c r="AC95" s="136">
        <f>AC92+AC94</f>
        <v>0</v>
      </c>
      <c r="AD95" s="132"/>
      <c r="AE95" s="133"/>
      <c r="AF95" s="134">
        <f>AF92+AF94</f>
        <v>0</v>
      </c>
      <c r="AG95" s="120"/>
      <c r="AH95" s="135"/>
      <c r="AI95" s="136">
        <f>AI92+AI94</f>
        <v>0</v>
      </c>
      <c r="AJ95" s="132"/>
      <c r="AK95" s="133"/>
      <c r="AL95" s="134">
        <f>AL92+AL94</f>
        <v>0</v>
      </c>
    </row>
    <row r="96" spans="1:38" s="4" customFormat="1" ht="14.25" customHeight="1" thickBot="1" x14ac:dyDescent="0.3">
      <c r="A96" s="137"/>
      <c r="B96" s="138"/>
      <c r="C96" s="139"/>
      <c r="D96" s="140"/>
      <c r="E96" s="141"/>
      <c r="F96" s="139"/>
      <c r="G96" s="139"/>
      <c r="H96" s="141"/>
      <c r="I96" s="139"/>
      <c r="J96" s="139"/>
      <c r="K96" s="141"/>
      <c r="L96" s="139"/>
      <c r="M96" s="139"/>
      <c r="N96" s="141"/>
      <c r="O96" s="139"/>
      <c r="P96" s="139"/>
      <c r="Q96" s="141"/>
      <c r="R96" s="139"/>
      <c r="S96" s="139"/>
      <c r="T96" s="141"/>
      <c r="U96" s="139"/>
      <c r="V96" s="139"/>
      <c r="W96" s="141"/>
      <c r="X96" s="139"/>
      <c r="Y96" s="139"/>
      <c r="Z96" s="141"/>
      <c r="AA96" s="139"/>
      <c r="AB96" s="139"/>
      <c r="AC96" s="141"/>
      <c r="AD96" s="139"/>
      <c r="AE96" s="139"/>
      <c r="AF96" s="141"/>
      <c r="AG96" s="139"/>
      <c r="AH96" s="139"/>
      <c r="AI96" s="141"/>
      <c r="AJ96" s="139"/>
      <c r="AK96" s="139"/>
      <c r="AL96" s="141"/>
    </row>
    <row r="97" spans="1:38" s="147" customFormat="1" ht="16.5" thickTop="1" thickBot="1" x14ac:dyDescent="0.3">
      <c r="A97" s="172" t="s">
        <v>106</v>
      </c>
      <c r="B97" s="173"/>
      <c r="C97" s="142"/>
      <c r="D97" s="143"/>
      <c r="E97" s="136" t="e">
        <f>E92/E93</f>
        <v>#DIV/0!</v>
      </c>
      <c r="F97" s="144"/>
      <c r="G97" s="145"/>
      <c r="H97" s="134" t="e">
        <f>H92/H93</f>
        <v>#DIV/0!</v>
      </c>
      <c r="I97" s="142"/>
      <c r="J97" s="146"/>
      <c r="K97" s="136">
        <f>K92/K93</f>
        <v>510.45628259041212</v>
      </c>
      <c r="L97" s="144"/>
      <c r="M97" s="145"/>
      <c r="N97" s="134">
        <f>N92/N93</f>
        <v>502.22247619047636</v>
      </c>
      <c r="O97" s="142"/>
      <c r="P97" s="146"/>
      <c r="Q97" s="136">
        <f>Q92/Q93</f>
        <v>517.95864020270278</v>
      </c>
      <c r="R97" s="144"/>
      <c r="S97" s="145"/>
      <c r="T97" s="134" t="e">
        <f>T92/T93</f>
        <v>#DIV/0!</v>
      </c>
      <c r="U97" s="142"/>
      <c r="V97" s="146"/>
      <c r="W97" s="136" t="e">
        <f>W92/W93</f>
        <v>#DIV/0!</v>
      </c>
      <c r="X97" s="144"/>
      <c r="Y97" s="145"/>
      <c r="Z97" s="134" t="e">
        <f>Z92/Z93</f>
        <v>#DIV/0!</v>
      </c>
      <c r="AA97" s="142"/>
      <c r="AB97" s="146"/>
      <c r="AC97" s="136" t="e">
        <f>AC92/AC93</f>
        <v>#DIV/0!</v>
      </c>
      <c r="AD97" s="144"/>
      <c r="AE97" s="145"/>
      <c r="AF97" s="134" t="e">
        <f>AF92/AF93</f>
        <v>#DIV/0!</v>
      </c>
      <c r="AG97" s="142"/>
      <c r="AH97" s="146"/>
      <c r="AI97" s="136" t="e">
        <f>AI92/AI93</f>
        <v>#DIV/0!</v>
      </c>
      <c r="AJ97" s="144"/>
      <c r="AK97" s="145"/>
      <c r="AL97" s="134" t="e">
        <f>AL92/AL93</f>
        <v>#DIV/0!</v>
      </c>
    </row>
    <row r="98" spans="1:38" ht="27.75" customHeight="1" thickBot="1" x14ac:dyDescent="0.3">
      <c r="A98" s="162" t="s">
        <v>107</v>
      </c>
      <c r="B98" s="163"/>
      <c r="C98" s="142"/>
      <c r="D98" s="148"/>
      <c r="E98" s="128" t="e">
        <f>SUM(E5:E31)/SUM(C4,C10,C16,C22,C28)</f>
        <v>#DIV/0!</v>
      </c>
      <c r="F98" s="144"/>
      <c r="G98" s="133"/>
      <c r="H98" s="125" t="e">
        <f>SUM(H5:H31)/SUM(F4,F10,F16,F22,F28)</f>
        <v>#DIV/0!</v>
      </c>
      <c r="I98" s="142"/>
      <c r="J98" s="135"/>
      <c r="K98" s="128">
        <f>SUM(K5:K31)/SUM(I4,I10,I16,I22,I28)</f>
        <v>518.25759757155242</v>
      </c>
      <c r="L98" s="144"/>
      <c r="M98" s="133"/>
      <c r="N98" s="125">
        <f>SUM(N5:N31)/SUM(L4,L10,L16,L22,L28)</f>
        <v>511.5919769357497</v>
      </c>
      <c r="O98" s="142"/>
      <c r="P98" s="135"/>
      <c r="Q98" s="128">
        <f>SUM(Q5:Q31)/SUM(O4,O10,O16,O22,O28)</f>
        <v>518.73049235993221</v>
      </c>
      <c r="R98" s="144"/>
      <c r="S98" s="133"/>
      <c r="T98" s="125" t="e">
        <f>SUM(T5:T31)/SUM(R4,R10,R16,R22,R28)</f>
        <v>#DIV/0!</v>
      </c>
      <c r="U98" s="142"/>
      <c r="V98" s="135"/>
      <c r="W98" s="128" t="e">
        <f>SUM(W5:W31)/SUM(U4,U10,U16,U22,U28)</f>
        <v>#DIV/0!</v>
      </c>
      <c r="X98" s="144"/>
      <c r="Y98" s="133"/>
      <c r="Z98" s="125" t="e">
        <f>SUM(Z5:Z31)/SUM(X4,X10,X16,X22,X28)</f>
        <v>#DIV/0!</v>
      </c>
      <c r="AA98" s="142"/>
      <c r="AB98" s="135"/>
      <c r="AC98" s="128" t="e">
        <f>SUM(AC5:AC31)/SUM(AA4,AA10,AA16,AA22,AA28)</f>
        <v>#DIV/0!</v>
      </c>
      <c r="AD98" s="144"/>
      <c r="AE98" s="133"/>
      <c r="AF98" s="125" t="e">
        <f>SUM(AF5:AF31)/SUM(AD4,AD10,AD16,AD22,AD28)</f>
        <v>#DIV/0!</v>
      </c>
      <c r="AG98" s="142"/>
      <c r="AH98" s="135"/>
      <c r="AI98" s="128" t="e">
        <f>SUM(AI5:AI31)/SUM(AG4,AG10,AG16,AG22,AG28)</f>
        <v>#DIV/0!</v>
      </c>
      <c r="AJ98" s="144"/>
      <c r="AK98" s="133"/>
      <c r="AL98" s="125" t="e">
        <f>SUM(AL5:AL31)/SUM(AJ4,AJ10,AJ16,AJ22,AJ28)</f>
        <v>#DIV/0!</v>
      </c>
    </row>
    <row r="99" spans="1:38" ht="26.25" customHeight="1" thickBot="1" x14ac:dyDescent="0.3">
      <c r="A99" s="162" t="s">
        <v>108</v>
      </c>
      <c r="B99" s="163"/>
      <c r="C99" s="142"/>
      <c r="D99" s="148"/>
      <c r="E99" s="128" t="e">
        <f>(SUM(E33:E80))/SUM(C32,C36,C45,C54,C65,C70)</f>
        <v>#DIV/0!</v>
      </c>
      <c r="F99" s="144"/>
      <c r="G99" s="133"/>
      <c r="H99" s="125" t="e">
        <f>(SUM(H33:H80))/SUM(F32,F36,F45,F54,F65,F70)</f>
        <v>#DIV/0!</v>
      </c>
      <c r="I99" s="142"/>
      <c r="J99" s="135"/>
      <c r="K99" s="128">
        <f>(SUM(K33:K80))/SUM(I32,I36,I45,I54,I65,I70)</f>
        <v>260.59750000000003</v>
      </c>
      <c r="L99" s="144"/>
      <c r="M99" s="133"/>
      <c r="N99" s="125">
        <f>(SUM(N33:N80))/SUM(L32,L36,L45,L54,L65,L70)</f>
        <v>254.9491304347826</v>
      </c>
      <c r="O99" s="142"/>
      <c r="P99" s="135"/>
      <c r="Q99" s="128">
        <f>(SUM(Q33:Q80))/SUM(O32,O36,O45,O54,O65,O70)</f>
        <v>366.41833333333329</v>
      </c>
      <c r="R99" s="144"/>
      <c r="S99" s="133"/>
      <c r="T99" s="125" t="e">
        <f>(SUM(T33:T80))/SUM(R32,R36,R45,R54,R65,R70)</f>
        <v>#DIV/0!</v>
      </c>
      <c r="U99" s="142"/>
      <c r="V99" s="135"/>
      <c r="W99" s="128" t="e">
        <f>(SUM(W33:W80))/SUM(U32,U36,U45,U54,U65,U70)</f>
        <v>#DIV/0!</v>
      </c>
      <c r="X99" s="144"/>
      <c r="Y99" s="133"/>
      <c r="Z99" s="125" t="e">
        <f>(SUM(Z33:Z80))/SUM(X32,X36,X45,X54,X65,X70)</f>
        <v>#DIV/0!</v>
      </c>
      <c r="AA99" s="142"/>
      <c r="AB99" s="135"/>
      <c r="AC99" s="128" t="e">
        <f>(SUM(AC33:AC80))/SUM(AA32,AA36,AA45,AA54,AA65,AA70)</f>
        <v>#DIV/0!</v>
      </c>
      <c r="AD99" s="144"/>
      <c r="AE99" s="133"/>
      <c r="AF99" s="125" t="e">
        <f>(SUM(AF33:AF80))/SUM(AD32,AD36,AD45,AD54,AD65,AD70)</f>
        <v>#DIV/0!</v>
      </c>
      <c r="AG99" s="142"/>
      <c r="AH99" s="135"/>
      <c r="AI99" s="128" t="e">
        <f>(SUM(AI33:AI80))/SUM(AG32,AG36,AG45,AG54,AG65,AG70)</f>
        <v>#DIV/0!</v>
      </c>
      <c r="AJ99" s="144"/>
      <c r="AK99" s="133"/>
      <c r="AL99" s="125" t="e">
        <f>(SUM(AL33:AL80))/SUM(AJ32,AJ36,AJ45,AJ54,AJ65,AJ70)</f>
        <v>#DIV/0!</v>
      </c>
    </row>
    <row r="100" spans="1:38" ht="15.75" thickBot="1" x14ac:dyDescent="0.3">
      <c r="A100" s="162" t="s">
        <v>109</v>
      </c>
      <c r="B100" s="163"/>
      <c r="C100" s="149"/>
      <c r="D100" s="150">
        <f>AVERAGE(K97,N97,Q97)</f>
        <v>510.21246632786375</v>
      </c>
      <c r="E100" s="151"/>
      <c r="H100" s="151"/>
    </row>
    <row r="101" spans="1:38" x14ac:dyDescent="0.25">
      <c r="A101" s="152"/>
      <c r="B101" s="152"/>
      <c r="C101" s="153"/>
      <c r="D101" s="154"/>
      <c r="E101" s="151"/>
      <c r="H101" s="151"/>
    </row>
    <row r="102" spans="1:38" s="75" customFormat="1" x14ac:dyDescent="0.25">
      <c r="A102" s="155"/>
      <c r="B102" s="151"/>
      <c r="C102" s="155"/>
      <c r="D102" s="156"/>
      <c r="E102" s="151"/>
      <c r="F102" s="155"/>
      <c r="G102" s="155"/>
      <c r="H102" s="151"/>
      <c r="I102" s="155"/>
      <c r="J102" s="156"/>
      <c r="K102" s="151"/>
      <c r="L102" s="155"/>
      <c r="M102" s="155"/>
      <c r="N102" s="151"/>
      <c r="O102" s="155"/>
      <c r="P102" s="156"/>
      <c r="Q102" s="151"/>
      <c r="R102" s="155"/>
      <c r="S102" s="155"/>
      <c r="T102" s="151"/>
      <c r="U102" s="155"/>
      <c r="V102" s="156"/>
      <c r="W102" s="151"/>
      <c r="X102" s="155"/>
      <c r="Y102" s="155"/>
      <c r="Z102" s="151"/>
      <c r="AA102" s="155"/>
      <c r="AB102" s="156"/>
      <c r="AC102" s="151"/>
      <c r="AD102" s="155"/>
      <c r="AE102" s="155"/>
      <c r="AF102" s="151"/>
      <c r="AG102" s="155"/>
      <c r="AH102" s="156"/>
      <c r="AI102" s="151"/>
      <c r="AJ102" s="155"/>
      <c r="AK102" s="155"/>
      <c r="AL102" s="151"/>
    </row>
    <row r="103" spans="1:38" ht="36" customHeight="1" x14ac:dyDescent="0.25">
      <c r="A103" s="157"/>
      <c r="B103" s="157"/>
      <c r="C103" s="75"/>
      <c r="D103" s="158"/>
      <c r="E103" s="158"/>
      <c r="H103" s="158"/>
    </row>
    <row r="104" spans="1:38" ht="42" customHeight="1" x14ac:dyDescent="0.25">
      <c r="A104" s="157"/>
      <c r="B104" s="157"/>
      <c r="C104" s="75"/>
      <c r="D104" s="158"/>
      <c r="E104" s="158"/>
      <c r="H104" s="158"/>
    </row>
    <row r="105" spans="1:38" ht="22.5" customHeight="1" x14ac:dyDescent="0.25"/>
    <row r="127" s="1" customFormat="1" x14ac:dyDescent="0.25"/>
  </sheetData>
  <mergeCells count="35">
    <mergeCell ref="C92:D92"/>
    <mergeCell ref="F92:G92"/>
    <mergeCell ref="I92:J92"/>
    <mergeCell ref="L92:M92"/>
    <mergeCell ref="A1:AL1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G2:AI2"/>
    <mergeCell ref="AJ2:AL2"/>
    <mergeCell ref="A89:B89"/>
    <mergeCell ref="A90:B90"/>
    <mergeCell ref="A98:B98"/>
    <mergeCell ref="A99:B99"/>
    <mergeCell ref="A100:B100"/>
    <mergeCell ref="AG92:AH92"/>
    <mergeCell ref="AJ92:AK92"/>
    <mergeCell ref="A93:B93"/>
    <mergeCell ref="A94:B94"/>
    <mergeCell ref="A95:B95"/>
    <mergeCell ref="A97:B97"/>
    <mergeCell ref="O92:P92"/>
    <mergeCell ref="R92:S92"/>
    <mergeCell ref="U92:V92"/>
    <mergeCell ref="X92:Y92"/>
    <mergeCell ref="AA92:AB92"/>
    <mergeCell ref="AD92:AE92"/>
    <mergeCell ref="A92:B9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workbookViewId="0">
      <selection activeCell="G6" sqref="G6"/>
    </sheetView>
  </sheetViews>
  <sheetFormatPr defaultRowHeight="15" x14ac:dyDescent="0.25"/>
  <sheetData>
    <row r="1" spans="1:10" ht="15.75" thickBot="1" x14ac:dyDescent="0.3">
      <c r="A1" s="5" t="s">
        <v>13</v>
      </c>
      <c r="B1" s="6" t="s">
        <v>14</v>
      </c>
      <c r="C1" s="7" t="s">
        <v>15</v>
      </c>
      <c r="D1" s="8" t="s">
        <v>16</v>
      </c>
      <c r="E1" s="9" t="s">
        <v>17</v>
      </c>
      <c r="G1" s="161" t="s">
        <v>18</v>
      </c>
      <c r="H1" s="161" t="s">
        <v>24</v>
      </c>
      <c r="I1" s="161" t="s">
        <v>110</v>
      </c>
      <c r="J1" s="161"/>
    </row>
    <row r="2" spans="1:10" ht="15.75" thickBot="1" x14ac:dyDescent="0.3">
      <c r="A2" s="13" t="s">
        <v>18</v>
      </c>
      <c r="B2" s="14"/>
      <c r="C2" s="15">
        <f>SUM(C3:C7)</f>
        <v>0</v>
      </c>
      <c r="D2" s="16" t="e">
        <f>C2/C87</f>
        <v>#DIV/0!</v>
      </c>
      <c r="E2" s="17"/>
      <c r="G2" s="161">
        <v>0.75</v>
      </c>
      <c r="H2" s="161">
        <v>0.15</v>
      </c>
      <c r="I2" s="161">
        <v>0.1</v>
      </c>
      <c r="J2" s="161">
        <v>0.5</v>
      </c>
    </row>
    <row r="3" spans="1:10" x14ac:dyDescent="0.25">
      <c r="A3" s="22" t="s">
        <v>19</v>
      </c>
      <c r="B3" s="23">
        <v>754.17</v>
      </c>
      <c r="C3" s="24"/>
      <c r="D3" s="25" t="e">
        <f>C3/C87</f>
        <v>#DIV/0!</v>
      </c>
      <c r="E3" s="26">
        <f t="shared" ref="E3:E68" si="0">C4*B4</f>
        <v>0</v>
      </c>
      <c r="G3" s="161" t="s">
        <v>68</v>
      </c>
      <c r="H3" s="161" t="s">
        <v>79</v>
      </c>
      <c r="I3" s="161" t="s">
        <v>98</v>
      </c>
      <c r="J3" s="161"/>
    </row>
    <row r="4" spans="1:10" x14ac:dyDescent="0.25">
      <c r="A4" s="30" t="s">
        <v>20</v>
      </c>
      <c r="B4" s="31">
        <v>737.74</v>
      </c>
      <c r="C4" s="32"/>
      <c r="D4" s="33" t="e">
        <f>C4/C87</f>
        <v>#DIV/0!</v>
      </c>
      <c r="E4" s="26">
        <f t="shared" si="0"/>
        <v>0</v>
      </c>
      <c r="G4" s="161">
        <v>0.5</v>
      </c>
      <c r="H4" s="161">
        <v>0.4</v>
      </c>
      <c r="I4" s="161">
        <v>0.1</v>
      </c>
      <c r="J4" s="161"/>
    </row>
    <row r="5" spans="1:10" x14ac:dyDescent="0.25">
      <c r="A5" s="30" t="s">
        <v>21</v>
      </c>
      <c r="B5" s="31">
        <v>571.75</v>
      </c>
      <c r="C5" s="32"/>
      <c r="D5" s="33" t="e">
        <f>C5/C87</f>
        <v>#DIV/0!</v>
      </c>
      <c r="E5" s="26">
        <f t="shared" si="0"/>
        <v>0</v>
      </c>
    </row>
    <row r="6" spans="1:10" ht="15.75" thickBot="1" x14ac:dyDescent="0.3">
      <c r="A6" s="30" t="s">
        <v>22</v>
      </c>
      <c r="B6" s="31">
        <v>571.75</v>
      </c>
      <c r="C6" s="32"/>
      <c r="D6" s="33" t="e">
        <f>C6/C87</f>
        <v>#DIV/0!</v>
      </c>
      <c r="E6" s="26">
        <f t="shared" si="0"/>
        <v>0</v>
      </c>
      <c r="G6">
        <f>SUMPRODUCT([1]Oakwood!$C$82)</f>
        <v>0</v>
      </c>
    </row>
    <row r="7" spans="1:10" ht="15.75" thickBot="1" x14ac:dyDescent="0.3">
      <c r="A7" s="36" t="s">
        <v>23</v>
      </c>
      <c r="B7" s="37">
        <v>478.07</v>
      </c>
      <c r="C7" s="38"/>
      <c r="D7" s="33" t="e">
        <f>C7/C87</f>
        <v>#DIV/0!</v>
      </c>
      <c r="E7" s="17"/>
    </row>
    <row r="8" spans="1:10" ht="15.75" thickBot="1" x14ac:dyDescent="0.3">
      <c r="A8" s="13" t="s">
        <v>24</v>
      </c>
      <c r="B8" s="14"/>
      <c r="C8" s="15">
        <f>SUM(C9:C13)</f>
        <v>0</v>
      </c>
      <c r="D8" s="16" t="e">
        <f>C8/C87</f>
        <v>#DIV/0!</v>
      </c>
      <c r="E8" s="26">
        <f t="shared" si="0"/>
        <v>0</v>
      </c>
    </row>
    <row r="9" spans="1:10" x14ac:dyDescent="0.25">
      <c r="A9" s="22" t="s">
        <v>25</v>
      </c>
      <c r="B9" s="23">
        <v>671.27</v>
      </c>
      <c r="C9" s="24"/>
      <c r="D9" s="25" t="e">
        <f>C9/C87</f>
        <v>#DIV/0!</v>
      </c>
      <c r="E9" s="26">
        <v>0</v>
      </c>
    </row>
    <row r="10" spans="1:10" x14ac:dyDescent="0.25">
      <c r="A10" s="30" t="s">
        <v>26</v>
      </c>
      <c r="B10" s="31">
        <v>602.25</v>
      </c>
      <c r="C10" s="32"/>
      <c r="D10" s="33" t="e">
        <f>C10/C87</f>
        <v>#DIV/0!</v>
      </c>
      <c r="E10" s="26">
        <f t="shared" si="0"/>
        <v>0</v>
      </c>
    </row>
    <row r="11" spans="1:10" x14ac:dyDescent="0.25">
      <c r="A11" s="30" t="s">
        <v>27</v>
      </c>
      <c r="B11" s="31">
        <v>490.49</v>
      </c>
      <c r="C11" s="32"/>
      <c r="D11" s="33" t="e">
        <f>C11/C87</f>
        <v>#DIV/0!</v>
      </c>
      <c r="E11" s="26">
        <f t="shared" si="0"/>
        <v>0</v>
      </c>
    </row>
    <row r="12" spans="1:10" ht="15.75" thickBot="1" x14ac:dyDescent="0.3">
      <c r="A12" s="30" t="s">
        <v>28</v>
      </c>
      <c r="B12" s="31">
        <v>424.75</v>
      </c>
      <c r="C12" s="32"/>
      <c r="D12" s="33" t="e">
        <f>C12/C87</f>
        <v>#DIV/0!</v>
      </c>
      <c r="E12" s="26">
        <f t="shared" si="0"/>
        <v>0</v>
      </c>
    </row>
    <row r="13" spans="1:10" ht="15.75" thickBot="1" x14ac:dyDescent="0.3">
      <c r="A13" s="36" t="s">
        <v>29</v>
      </c>
      <c r="B13" s="37">
        <v>423.11</v>
      </c>
      <c r="C13" s="38"/>
      <c r="D13" s="40" t="e">
        <f>C13/C87</f>
        <v>#DIV/0!</v>
      </c>
      <c r="E13" s="17"/>
    </row>
    <row r="14" spans="1:10" ht="15.75" thickBot="1" x14ac:dyDescent="0.3">
      <c r="A14" s="13" t="s">
        <v>30</v>
      </c>
      <c r="B14" s="14"/>
      <c r="C14" s="15">
        <f>SUM(C15:C19)</f>
        <v>0</v>
      </c>
      <c r="D14" s="16" t="e">
        <f>C14/C87</f>
        <v>#DIV/0!</v>
      </c>
      <c r="E14" s="26">
        <f t="shared" si="0"/>
        <v>0</v>
      </c>
    </row>
    <row r="15" spans="1:10" x14ac:dyDescent="0.25">
      <c r="A15" s="22" t="s">
        <v>31</v>
      </c>
      <c r="B15" s="23">
        <v>608.19000000000005</v>
      </c>
      <c r="C15" s="24"/>
      <c r="D15" s="25" t="e">
        <f>C15/C87</f>
        <v>#DIV/0!</v>
      </c>
      <c r="E15" s="26">
        <f t="shared" si="0"/>
        <v>0</v>
      </c>
    </row>
    <row r="16" spans="1:10" x14ac:dyDescent="0.25">
      <c r="A16" s="30" t="s">
        <v>32</v>
      </c>
      <c r="B16" s="31">
        <v>542.44000000000005</v>
      </c>
      <c r="C16" s="32"/>
      <c r="D16" s="33" t="e">
        <f>C16/C87</f>
        <v>#DIV/0!</v>
      </c>
      <c r="E16" s="26">
        <f>C17*B17</f>
        <v>0</v>
      </c>
    </row>
    <row r="17" spans="1:5" x14ac:dyDescent="0.25">
      <c r="A17" s="30" t="s">
        <v>33</v>
      </c>
      <c r="B17" s="31">
        <v>427.41</v>
      </c>
      <c r="C17" s="32"/>
      <c r="D17" s="33" t="e">
        <f>C17/C87</f>
        <v>#DIV/0!</v>
      </c>
      <c r="E17" s="26">
        <f t="shared" si="0"/>
        <v>0</v>
      </c>
    </row>
    <row r="18" spans="1:5" ht="15.75" thickBot="1" x14ac:dyDescent="0.3">
      <c r="A18" s="30" t="s">
        <v>34</v>
      </c>
      <c r="B18" s="31">
        <v>384.68</v>
      </c>
      <c r="C18" s="32"/>
      <c r="D18" s="33" t="e">
        <f>C18/C87</f>
        <v>#DIV/0!</v>
      </c>
      <c r="E18" s="26">
        <f t="shared" si="0"/>
        <v>0</v>
      </c>
    </row>
    <row r="19" spans="1:5" ht="15.75" thickBot="1" x14ac:dyDescent="0.3">
      <c r="A19" s="36" t="s">
        <v>35</v>
      </c>
      <c r="B19" s="37">
        <v>338.66</v>
      </c>
      <c r="C19" s="38"/>
      <c r="D19" s="40" t="e">
        <f>C19/C87</f>
        <v>#DIV/0!</v>
      </c>
      <c r="E19" s="17"/>
    </row>
    <row r="20" spans="1:5" ht="15.75" thickBot="1" x14ac:dyDescent="0.3">
      <c r="A20" s="13" t="s">
        <v>36</v>
      </c>
      <c r="B20" s="14"/>
      <c r="C20" s="15">
        <f>SUM(C21:C25)</f>
        <v>0</v>
      </c>
      <c r="D20" s="16" t="e">
        <f>C20/C87</f>
        <v>#DIV/0!</v>
      </c>
      <c r="E20" s="26">
        <f t="shared" si="0"/>
        <v>0</v>
      </c>
    </row>
    <row r="21" spans="1:5" x14ac:dyDescent="0.25">
      <c r="A21" s="42" t="s">
        <v>37</v>
      </c>
      <c r="B21" s="43">
        <v>557.9</v>
      </c>
      <c r="C21" s="44"/>
      <c r="D21" s="45" t="e">
        <f>C21/C87</f>
        <v>#DIV/0!</v>
      </c>
      <c r="E21" s="26">
        <f t="shared" si="0"/>
        <v>0</v>
      </c>
    </row>
    <row r="22" spans="1:5" x14ac:dyDescent="0.25">
      <c r="A22" s="30" t="s">
        <v>38</v>
      </c>
      <c r="B22" s="31">
        <v>511.88</v>
      </c>
      <c r="C22" s="32"/>
      <c r="D22" s="33" t="e">
        <f>C22/C87</f>
        <v>#DIV/0!</v>
      </c>
      <c r="E22" s="26">
        <f t="shared" si="0"/>
        <v>0</v>
      </c>
    </row>
    <row r="23" spans="1:5" x14ac:dyDescent="0.25">
      <c r="A23" s="30" t="s">
        <v>39</v>
      </c>
      <c r="B23" s="31">
        <v>375.47</v>
      </c>
      <c r="C23" s="32"/>
      <c r="D23" s="33" t="e">
        <f>C23/C87</f>
        <v>#DIV/0!</v>
      </c>
      <c r="E23" s="26">
        <f t="shared" si="0"/>
        <v>0</v>
      </c>
    </row>
    <row r="24" spans="1:5" ht="15.75" thickBot="1" x14ac:dyDescent="0.3">
      <c r="A24" s="30" t="s">
        <v>40</v>
      </c>
      <c r="B24" s="31">
        <v>352.47</v>
      </c>
      <c r="C24" s="32"/>
      <c r="D24" s="33" t="e">
        <f>C24/C87</f>
        <v>#DIV/0!</v>
      </c>
      <c r="E24" s="52">
        <f t="shared" si="0"/>
        <v>0</v>
      </c>
    </row>
    <row r="25" spans="1:5" ht="15.75" thickBot="1" x14ac:dyDescent="0.3">
      <c r="A25" s="48" t="s">
        <v>41</v>
      </c>
      <c r="B25" s="49">
        <v>290.01</v>
      </c>
      <c r="C25" s="50"/>
      <c r="D25" s="51" t="e">
        <f>C25/C87</f>
        <v>#DIV/0!</v>
      </c>
      <c r="E25" s="17"/>
    </row>
    <row r="26" spans="1:5" ht="15.75" thickBot="1" x14ac:dyDescent="0.3">
      <c r="A26" s="55" t="s">
        <v>42</v>
      </c>
      <c r="B26" s="56"/>
      <c r="C26" s="57">
        <f>SUM(C27:C29)</f>
        <v>0</v>
      </c>
      <c r="D26" s="58" t="e">
        <f>C26/C87</f>
        <v>#DIV/0!</v>
      </c>
      <c r="E26" s="26">
        <f t="shared" si="0"/>
        <v>0</v>
      </c>
    </row>
    <row r="27" spans="1:5" x14ac:dyDescent="0.25">
      <c r="A27" s="42" t="s">
        <v>43</v>
      </c>
      <c r="B27" s="43">
        <v>489.96</v>
      </c>
      <c r="C27" s="44"/>
      <c r="D27" s="45" t="e">
        <f>C27/C87</f>
        <v>#DIV/0!</v>
      </c>
      <c r="E27" s="26">
        <f t="shared" si="0"/>
        <v>0</v>
      </c>
    </row>
    <row r="28" spans="1:5" ht="15.75" thickBot="1" x14ac:dyDescent="0.3">
      <c r="A28" s="22" t="s">
        <v>44</v>
      </c>
      <c r="B28" s="23">
        <v>365.06</v>
      </c>
      <c r="C28" s="24"/>
      <c r="D28" s="25" t="e">
        <f>C28/C87</f>
        <v>#DIV/0!</v>
      </c>
      <c r="E28" s="52">
        <f t="shared" si="0"/>
        <v>0</v>
      </c>
    </row>
    <row r="29" spans="1:5" ht="15.75" thickBot="1" x14ac:dyDescent="0.3">
      <c r="A29" s="48" t="s">
        <v>45</v>
      </c>
      <c r="B29" s="49">
        <v>235.23</v>
      </c>
      <c r="C29" s="50"/>
      <c r="D29" s="51" t="e">
        <f>C29/C87</f>
        <v>#DIV/0!</v>
      </c>
      <c r="E29" s="17"/>
    </row>
    <row r="30" spans="1:5" ht="15.75" thickBot="1" x14ac:dyDescent="0.3">
      <c r="A30" s="55" t="s">
        <v>46</v>
      </c>
      <c r="B30" s="56"/>
      <c r="C30" s="57">
        <f>SUM(C31:C33)</f>
        <v>0</v>
      </c>
      <c r="D30" s="58" t="e">
        <f>C30/E90</f>
        <v>#DIV/0!</v>
      </c>
      <c r="E30" s="26">
        <f t="shared" si="0"/>
        <v>0</v>
      </c>
    </row>
    <row r="31" spans="1:5" x14ac:dyDescent="0.25">
      <c r="A31" s="42" t="s">
        <v>47</v>
      </c>
      <c r="B31" s="43">
        <v>688.53</v>
      </c>
      <c r="C31" s="44"/>
      <c r="D31" s="45" t="e">
        <f>C31/E90</f>
        <v>#DIV/0!</v>
      </c>
      <c r="E31" s="26">
        <f t="shared" si="0"/>
        <v>0</v>
      </c>
    </row>
    <row r="32" spans="1:5" ht="15.75" thickBot="1" x14ac:dyDescent="0.3">
      <c r="A32" s="30" t="s">
        <v>48</v>
      </c>
      <c r="B32" s="31">
        <v>538.98</v>
      </c>
      <c r="C32" s="32"/>
      <c r="D32" s="33" t="e">
        <f>C32/E90</f>
        <v>#DIV/0!</v>
      </c>
      <c r="E32" s="52">
        <f t="shared" si="0"/>
        <v>0</v>
      </c>
    </row>
    <row r="33" spans="1:5" ht="15.75" thickBot="1" x14ac:dyDescent="0.3">
      <c r="A33" s="48" t="s">
        <v>49</v>
      </c>
      <c r="B33" s="49">
        <v>481.46</v>
      </c>
      <c r="C33" s="50"/>
      <c r="D33" s="51" t="e">
        <f>C33/E90</f>
        <v>#DIV/0!</v>
      </c>
      <c r="E33" s="17"/>
    </row>
    <row r="34" spans="1:5" ht="15.75" thickBot="1" x14ac:dyDescent="0.3">
      <c r="A34" s="55" t="s">
        <v>50</v>
      </c>
      <c r="B34" s="56"/>
      <c r="C34" s="57">
        <f>SUM(C35:C42)</f>
        <v>0</v>
      </c>
      <c r="D34" s="58" t="e">
        <f>C34/E90</f>
        <v>#DIV/0!</v>
      </c>
      <c r="E34" s="26">
        <f t="shared" si="0"/>
        <v>0</v>
      </c>
    </row>
    <row r="35" spans="1:5" x14ac:dyDescent="0.25">
      <c r="A35" s="42" t="s">
        <v>51</v>
      </c>
      <c r="B35" s="43">
        <v>465.03</v>
      </c>
      <c r="C35" s="44"/>
      <c r="D35" s="45" t="e">
        <f>C35/E90</f>
        <v>#DIV/0!</v>
      </c>
      <c r="E35" s="26">
        <f t="shared" si="0"/>
        <v>0</v>
      </c>
    </row>
    <row r="36" spans="1:5" x14ac:dyDescent="0.25">
      <c r="A36" s="30" t="s">
        <v>52</v>
      </c>
      <c r="B36" s="31">
        <v>386.14</v>
      </c>
      <c r="C36" s="32"/>
      <c r="D36" s="33" t="e">
        <f>C36/E90</f>
        <v>#DIV/0!</v>
      </c>
      <c r="E36" s="26">
        <f t="shared" si="0"/>
        <v>0</v>
      </c>
    </row>
    <row r="37" spans="1:5" x14ac:dyDescent="0.25">
      <c r="A37" s="36" t="s">
        <v>53</v>
      </c>
      <c r="B37" s="37">
        <v>435.43</v>
      </c>
      <c r="C37" s="38"/>
      <c r="D37" s="33" t="e">
        <f>C37/E90</f>
        <v>#DIV/0!</v>
      </c>
      <c r="E37" s="26">
        <f t="shared" si="0"/>
        <v>0</v>
      </c>
    </row>
    <row r="38" spans="1:5" x14ac:dyDescent="0.25">
      <c r="A38" s="36" t="s">
        <v>54</v>
      </c>
      <c r="B38" s="37">
        <v>363.14</v>
      </c>
      <c r="C38" s="38"/>
      <c r="D38" s="33" t="e">
        <f>C38/E90</f>
        <v>#DIV/0!</v>
      </c>
      <c r="E38" s="26">
        <f t="shared" si="0"/>
        <v>0</v>
      </c>
    </row>
    <row r="39" spans="1:5" x14ac:dyDescent="0.25">
      <c r="A39" s="36" t="s">
        <v>55</v>
      </c>
      <c r="B39" s="37">
        <v>410.79</v>
      </c>
      <c r="C39" s="38"/>
      <c r="D39" s="33" t="e">
        <f>C39/E90</f>
        <v>#DIV/0!</v>
      </c>
      <c r="E39" s="26">
        <f t="shared" si="0"/>
        <v>0</v>
      </c>
    </row>
    <row r="40" spans="1:5" x14ac:dyDescent="0.25">
      <c r="A40" s="36" t="s">
        <v>56</v>
      </c>
      <c r="B40" s="37">
        <v>343.41</v>
      </c>
      <c r="C40" s="38"/>
      <c r="D40" s="33" t="e">
        <f>C40/E90</f>
        <v>#DIV/0!</v>
      </c>
      <c r="E40" s="26">
        <f t="shared" si="0"/>
        <v>0</v>
      </c>
    </row>
    <row r="41" spans="1:5" ht="15.75" thickBot="1" x14ac:dyDescent="0.3">
      <c r="A41" s="36" t="s">
        <v>57</v>
      </c>
      <c r="B41" s="37">
        <v>405.87</v>
      </c>
      <c r="C41" s="38"/>
      <c r="D41" s="33" t="e">
        <f>C41/E90</f>
        <v>#DIV/0!</v>
      </c>
      <c r="E41" s="52">
        <f t="shared" si="0"/>
        <v>0</v>
      </c>
    </row>
    <row r="42" spans="1:5" ht="15.75" thickBot="1" x14ac:dyDescent="0.3">
      <c r="A42" s="48" t="s">
        <v>58</v>
      </c>
      <c r="B42" s="49">
        <v>340.12</v>
      </c>
      <c r="C42" s="50"/>
      <c r="D42" s="51" t="e">
        <f>C42/E90</f>
        <v>#DIV/0!</v>
      </c>
      <c r="E42" s="17"/>
    </row>
    <row r="43" spans="1:5" ht="15.75" thickBot="1" x14ac:dyDescent="0.3">
      <c r="A43" s="55" t="s">
        <v>59</v>
      </c>
      <c r="B43" s="56"/>
      <c r="C43" s="57">
        <f>SUM(C44:C51)</f>
        <v>0</v>
      </c>
      <c r="D43" s="58" t="e">
        <f>C43/E90</f>
        <v>#DIV/0!</v>
      </c>
      <c r="E43" s="62">
        <f t="shared" si="0"/>
        <v>0</v>
      </c>
    </row>
    <row r="44" spans="1:5" x14ac:dyDescent="0.25">
      <c r="A44" s="42" t="s">
        <v>60</v>
      </c>
      <c r="B44" s="43">
        <v>422.3</v>
      </c>
      <c r="C44" s="44"/>
      <c r="D44" s="45" t="e">
        <f>C44/E90</f>
        <v>#DIV/0!</v>
      </c>
      <c r="E44" s="26">
        <f t="shared" si="0"/>
        <v>0</v>
      </c>
    </row>
    <row r="45" spans="1:5" x14ac:dyDescent="0.25">
      <c r="A45" s="22" t="s">
        <v>61</v>
      </c>
      <c r="B45" s="23">
        <v>353.27</v>
      </c>
      <c r="C45" s="24"/>
      <c r="D45" s="25" t="e">
        <f>C45/E90</f>
        <v>#DIV/0!</v>
      </c>
      <c r="E45" s="26">
        <f t="shared" si="0"/>
        <v>0</v>
      </c>
    </row>
    <row r="46" spans="1:5" x14ac:dyDescent="0.25">
      <c r="A46" s="22" t="s">
        <v>62</v>
      </c>
      <c r="B46" s="23">
        <v>405.87</v>
      </c>
      <c r="C46" s="24"/>
      <c r="D46" s="25" t="e">
        <f>C46/E90</f>
        <v>#DIV/0!</v>
      </c>
      <c r="E46" s="26">
        <f t="shared" si="0"/>
        <v>0</v>
      </c>
    </row>
    <row r="47" spans="1:5" x14ac:dyDescent="0.25">
      <c r="A47" s="22" t="s">
        <v>63</v>
      </c>
      <c r="B47" s="23">
        <v>340.12</v>
      </c>
      <c r="C47" s="24"/>
      <c r="D47" s="25" t="e">
        <f>C47/E90</f>
        <v>#DIV/0!</v>
      </c>
      <c r="E47" s="26">
        <f t="shared" si="0"/>
        <v>0</v>
      </c>
    </row>
    <row r="48" spans="1:5" x14ac:dyDescent="0.25">
      <c r="A48" s="63" t="s">
        <v>64</v>
      </c>
      <c r="B48" s="64">
        <v>356.56</v>
      </c>
      <c r="C48" s="32"/>
      <c r="D48" s="25" t="e">
        <f>C48/E90</f>
        <v>#DIV/0!</v>
      </c>
      <c r="E48" s="26">
        <f t="shared" si="0"/>
        <v>0</v>
      </c>
    </row>
    <row r="49" spans="1:5" x14ac:dyDescent="0.25">
      <c r="A49" s="30" t="s">
        <v>65</v>
      </c>
      <c r="B49" s="31">
        <v>300.68</v>
      </c>
      <c r="C49" s="32"/>
      <c r="D49" s="25" t="e">
        <f>C49/E90</f>
        <v>#DIV/0!</v>
      </c>
      <c r="E49" s="26">
        <f t="shared" si="0"/>
        <v>0</v>
      </c>
    </row>
    <row r="50" spans="1:5" ht="15.75" thickBot="1" x14ac:dyDescent="0.3">
      <c r="A50" s="36" t="s">
        <v>66</v>
      </c>
      <c r="B50" s="37">
        <v>338.47</v>
      </c>
      <c r="C50" s="38"/>
      <c r="D50" s="25" t="e">
        <f>C50/E90</f>
        <v>#DIV/0!</v>
      </c>
      <c r="E50" s="52">
        <f t="shared" si="0"/>
        <v>0</v>
      </c>
    </row>
    <row r="51" spans="1:5" ht="16.5" thickTop="1" thickBot="1" x14ac:dyDescent="0.3">
      <c r="A51" s="36" t="s">
        <v>67</v>
      </c>
      <c r="B51" s="37">
        <v>287.52999999999997</v>
      </c>
      <c r="C51" s="38"/>
      <c r="D51" s="65" t="e">
        <f>C51/E90</f>
        <v>#DIV/0!</v>
      </c>
      <c r="E51" s="71"/>
    </row>
    <row r="52" spans="1:5" ht="16.5" thickTop="1" thickBot="1" x14ac:dyDescent="0.3">
      <c r="A52" s="67" t="s">
        <v>68</v>
      </c>
      <c r="B52" s="68"/>
      <c r="C52" s="69">
        <f>SUM(C53:C62)</f>
        <v>0</v>
      </c>
      <c r="D52" s="70" t="e">
        <f>C52/E90</f>
        <v>#DIV/0!</v>
      </c>
      <c r="E52" s="26">
        <f t="shared" si="0"/>
        <v>0</v>
      </c>
    </row>
    <row r="53" spans="1:5" x14ac:dyDescent="0.25">
      <c r="A53" s="22" t="s">
        <v>69</v>
      </c>
      <c r="B53" s="23">
        <v>376.28</v>
      </c>
      <c r="C53" s="24"/>
      <c r="D53" s="25" t="e">
        <f>C53/E90</f>
        <v>#DIV/0!</v>
      </c>
      <c r="E53" s="26">
        <f t="shared" si="0"/>
        <v>0</v>
      </c>
    </row>
    <row r="54" spans="1:5" x14ac:dyDescent="0.25">
      <c r="A54" s="22" t="s">
        <v>70</v>
      </c>
      <c r="B54" s="23">
        <v>346.7</v>
      </c>
      <c r="C54" s="24"/>
      <c r="D54" s="25" t="e">
        <f>C54/E90</f>
        <v>#DIV/0!</v>
      </c>
      <c r="E54" s="26">
        <f t="shared" si="0"/>
        <v>0</v>
      </c>
    </row>
    <row r="55" spans="1:5" x14ac:dyDescent="0.25">
      <c r="A55" s="22" t="s">
        <v>71</v>
      </c>
      <c r="B55" s="23">
        <v>356.56</v>
      </c>
      <c r="C55" s="24"/>
      <c r="D55" s="25" t="e">
        <f>C55/E90</f>
        <v>#DIV/0!</v>
      </c>
      <c r="E55" s="26">
        <f t="shared" si="0"/>
        <v>0</v>
      </c>
    </row>
    <row r="56" spans="1:5" x14ac:dyDescent="0.25">
      <c r="A56" s="22" t="s">
        <v>72</v>
      </c>
      <c r="B56" s="23">
        <v>326.98</v>
      </c>
      <c r="C56" s="24"/>
      <c r="D56" s="25" t="e">
        <f>C56/E90</f>
        <v>#DIV/0!</v>
      </c>
      <c r="E56" s="26">
        <f t="shared" si="0"/>
        <v>0</v>
      </c>
    </row>
    <row r="57" spans="1:5" x14ac:dyDescent="0.25">
      <c r="A57" s="22" t="s">
        <v>73</v>
      </c>
      <c r="B57" s="23">
        <v>312.18</v>
      </c>
      <c r="C57" s="24"/>
      <c r="D57" s="25" t="e">
        <f>C57/E90</f>
        <v>#DIV/0!</v>
      </c>
      <c r="E57" s="26">
        <f t="shared" si="0"/>
        <v>0</v>
      </c>
    </row>
    <row r="58" spans="1:5" x14ac:dyDescent="0.25">
      <c r="A58" s="22" t="s">
        <v>74</v>
      </c>
      <c r="B58" s="23">
        <v>289.17</v>
      </c>
      <c r="C58" s="24"/>
      <c r="D58" s="25" t="e">
        <f>C58/E90</f>
        <v>#DIV/0!</v>
      </c>
      <c r="E58" s="26">
        <f t="shared" si="0"/>
        <v>0</v>
      </c>
    </row>
    <row r="59" spans="1:5" x14ac:dyDescent="0.25">
      <c r="A59" s="22" t="s">
        <v>75</v>
      </c>
      <c r="B59" s="23">
        <v>289.17</v>
      </c>
      <c r="C59" s="24"/>
      <c r="D59" s="25" t="e">
        <f>C59/E90</f>
        <v>#DIV/0!</v>
      </c>
      <c r="E59" s="26">
        <f t="shared" si="0"/>
        <v>0</v>
      </c>
    </row>
    <row r="60" spans="1:5" x14ac:dyDescent="0.25">
      <c r="A60" s="30" t="s">
        <v>76</v>
      </c>
      <c r="B60" s="31">
        <v>267.81</v>
      </c>
      <c r="C60" s="32"/>
      <c r="D60" s="25" t="e">
        <f>C60/E90</f>
        <v>#DIV/0!</v>
      </c>
      <c r="E60" s="26">
        <f t="shared" si="0"/>
        <v>0</v>
      </c>
    </row>
    <row r="61" spans="1:5" ht="15.75" thickBot="1" x14ac:dyDescent="0.3">
      <c r="A61" s="30" t="s">
        <v>77</v>
      </c>
      <c r="B61" s="31">
        <v>244.8</v>
      </c>
      <c r="C61" s="32"/>
      <c r="D61" s="25" t="e">
        <f>C61/E90</f>
        <v>#DIV/0!</v>
      </c>
      <c r="E61" s="52">
        <f t="shared" si="0"/>
        <v>0</v>
      </c>
    </row>
    <row r="62" spans="1:5" ht="15.75" thickBot="1" x14ac:dyDescent="0.3">
      <c r="A62" s="36" t="s">
        <v>78</v>
      </c>
      <c r="B62" s="37">
        <v>228.37</v>
      </c>
      <c r="C62" s="38"/>
      <c r="D62" s="65" t="e">
        <f>C62/E90</f>
        <v>#DIV/0!</v>
      </c>
      <c r="E62" s="17"/>
    </row>
    <row r="63" spans="1:5" ht="15.75" thickBot="1" x14ac:dyDescent="0.3">
      <c r="A63" s="13" t="s">
        <v>79</v>
      </c>
      <c r="B63" s="14"/>
      <c r="C63" s="15">
        <f>SUM(C64:C67)</f>
        <v>0</v>
      </c>
      <c r="D63" s="16" t="e">
        <f>C63/E90</f>
        <v>#DIV/0!</v>
      </c>
      <c r="E63" s="26">
        <f t="shared" si="0"/>
        <v>0</v>
      </c>
    </row>
    <row r="64" spans="1:5" x14ac:dyDescent="0.25">
      <c r="A64" s="22" t="s">
        <v>80</v>
      </c>
      <c r="B64" s="23">
        <v>259.58999999999997</v>
      </c>
      <c r="C64" s="24"/>
      <c r="D64" s="25" t="e">
        <f>C64/E90</f>
        <v>#DIV/0!</v>
      </c>
      <c r="E64" s="26">
        <f t="shared" si="0"/>
        <v>0</v>
      </c>
    </row>
    <row r="65" spans="1:5" x14ac:dyDescent="0.25">
      <c r="A65" s="30" t="s">
        <v>81</v>
      </c>
      <c r="B65" s="31">
        <v>248.09</v>
      </c>
      <c r="C65" s="32"/>
      <c r="D65" s="33" t="e">
        <f>C65/E90</f>
        <v>#DIV/0!</v>
      </c>
      <c r="E65" s="26">
        <f t="shared" si="0"/>
        <v>0</v>
      </c>
    </row>
    <row r="66" spans="1:5" ht="15.75" thickBot="1" x14ac:dyDescent="0.3">
      <c r="A66" s="30" t="s">
        <v>82</v>
      </c>
      <c r="B66" s="31">
        <v>215.22</v>
      </c>
      <c r="C66" s="32"/>
      <c r="D66" s="33" t="e">
        <f>C66/E90</f>
        <v>#DIV/0!</v>
      </c>
      <c r="E66" s="26">
        <f t="shared" si="0"/>
        <v>0</v>
      </c>
    </row>
    <row r="67" spans="1:5" ht="15.75" thickBot="1" x14ac:dyDescent="0.3">
      <c r="A67" s="36" t="s">
        <v>83</v>
      </c>
      <c r="B67" s="37">
        <v>205.36</v>
      </c>
      <c r="C67" s="38"/>
      <c r="D67" s="40" t="e">
        <f>C67/E90</f>
        <v>#DIV/0!</v>
      </c>
      <c r="E67" s="17"/>
    </row>
    <row r="68" spans="1:5" ht="15.75" thickBot="1" x14ac:dyDescent="0.3">
      <c r="A68" s="13" t="s">
        <v>84</v>
      </c>
      <c r="B68" s="14"/>
      <c r="C68" s="15">
        <f>SUM(C69:C78)</f>
        <v>0</v>
      </c>
      <c r="D68" s="16" t="e">
        <f>C68/E90</f>
        <v>#DIV/0!</v>
      </c>
      <c r="E68" s="26">
        <f t="shared" si="0"/>
        <v>0</v>
      </c>
    </row>
    <row r="69" spans="1:5" x14ac:dyDescent="0.25">
      <c r="A69" s="22" t="s">
        <v>85</v>
      </c>
      <c r="B69" s="23">
        <v>346.7</v>
      </c>
      <c r="C69" s="24"/>
      <c r="D69" s="25" t="e">
        <f>D67</f>
        <v>#DIV/0!</v>
      </c>
      <c r="E69" s="26">
        <f t="shared" ref="E69:E77" si="1">C70*B70</f>
        <v>0</v>
      </c>
    </row>
    <row r="70" spans="1:5" x14ac:dyDescent="0.25">
      <c r="A70" s="30" t="s">
        <v>86</v>
      </c>
      <c r="B70" s="31">
        <v>330.26</v>
      </c>
      <c r="C70" s="32"/>
      <c r="D70" s="33" t="e">
        <f>C70/E90</f>
        <v>#DIV/0!</v>
      </c>
      <c r="E70" s="26">
        <f t="shared" si="1"/>
        <v>0</v>
      </c>
    </row>
    <row r="71" spans="1:5" x14ac:dyDescent="0.25">
      <c r="A71" s="30" t="s">
        <v>87</v>
      </c>
      <c r="B71" s="31">
        <v>326.98</v>
      </c>
      <c r="C71" s="32"/>
      <c r="D71" s="33" t="e">
        <f>C71/E90</f>
        <v>#DIV/0!</v>
      </c>
      <c r="E71" s="26">
        <f t="shared" si="1"/>
        <v>0</v>
      </c>
    </row>
    <row r="72" spans="1:5" x14ac:dyDescent="0.25">
      <c r="A72" s="30" t="s">
        <v>88</v>
      </c>
      <c r="B72" s="31">
        <v>310.54000000000002</v>
      </c>
      <c r="C72" s="32"/>
      <c r="D72" s="33" t="e">
        <f>C72/E90</f>
        <v>#DIV/0!</v>
      </c>
      <c r="E72" s="26">
        <f t="shared" si="1"/>
        <v>0</v>
      </c>
    </row>
    <row r="73" spans="1:5" x14ac:dyDescent="0.25">
      <c r="A73" s="30" t="s">
        <v>89</v>
      </c>
      <c r="B73" s="31">
        <v>280.95999999999998</v>
      </c>
      <c r="C73" s="32"/>
      <c r="D73" s="33" t="e">
        <f>C73/E90</f>
        <v>#DIV/0!</v>
      </c>
      <c r="E73" s="26">
        <f t="shared" si="1"/>
        <v>0</v>
      </c>
    </row>
    <row r="74" spans="1:5" x14ac:dyDescent="0.25">
      <c r="A74" s="30" t="s">
        <v>90</v>
      </c>
      <c r="B74" s="31">
        <v>267.81</v>
      </c>
      <c r="C74" s="32"/>
      <c r="D74" s="33" t="e">
        <f>C74/E90</f>
        <v>#DIV/0!</v>
      </c>
      <c r="E74" s="26">
        <f t="shared" si="1"/>
        <v>0</v>
      </c>
    </row>
    <row r="75" spans="1:5" x14ac:dyDescent="0.25">
      <c r="A75" s="30" t="s">
        <v>91</v>
      </c>
      <c r="B75" s="31">
        <v>238.23</v>
      </c>
      <c r="C75" s="32"/>
      <c r="D75" s="33" t="e">
        <f>C75/E90</f>
        <v>#DIV/0!</v>
      </c>
      <c r="E75" s="26">
        <f t="shared" si="1"/>
        <v>0</v>
      </c>
    </row>
    <row r="76" spans="1:5" x14ac:dyDescent="0.25">
      <c r="A76" s="30" t="s">
        <v>92</v>
      </c>
      <c r="B76" s="31">
        <v>228.37</v>
      </c>
      <c r="C76" s="32"/>
      <c r="D76" s="33" t="e">
        <f>C76/E90</f>
        <v>#DIV/0!</v>
      </c>
      <c r="E76" s="26">
        <f t="shared" si="1"/>
        <v>0</v>
      </c>
    </row>
    <row r="77" spans="1:5" x14ac:dyDescent="0.25">
      <c r="A77" s="30" t="s">
        <v>93</v>
      </c>
      <c r="B77" s="31">
        <v>197.14</v>
      </c>
      <c r="C77" s="32"/>
      <c r="D77" s="33" t="e">
        <f>C77/E90</f>
        <v>#DIV/0!</v>
      </c>
      <c r="E77" s="76">
        <f t="shared" si="1"/>
        <v>0</v>
      </c>
    </row>
    <row r="78" spans="1:5" x14ac:dyDescent="0.25">
      <c r="A78" s="36" t="s">
        <v>94</v>
      </c>
      <c r="B78" s="37">
        <v>188.93</v>
      </c>
      <c r="C78" s="38">
        <v>0</v>
      </c>
      <c r="D78" s="40" t="e">
        <f>C78/E90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Jakobovits</dc:creator>
  <cp:lastModifiedBy>Nathan Jakobovits</cp:lastModifiedBy>
  <dcterms:created xsi:type="dcterms:W3CDTF">2014-06-16T11:25:52Z</dcterms:created>
  <dcterms:modified xsi:type="dcterms:W3CDTF">2014-06-17T01:15:15Z</dcterms:modified>
</cp:coreProperties>
</file>