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 activeTab="1"/>
  </bookViews>
  <sheets>
    <sheet name="JITV export.csv" sheetId="1" r:id="rId1"/>
    <sheet name="Sheet1" sheetId="2" r:id="rId2"/>
  </sheets>
  <definedNames>
    <definedName name="_xlnm._FilterDatabase" localSheetId="0" hidden="1">'JITV export.csv'!$A$1:$B$230</definedName>
    <definedName name="_xlnm._FilterDatabase" localSheetId="1" hidden="1">Sheet1!$A$1:$Z$230</definedName>
  </definedNames>
  <calcPr calcId="125725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C2"/>
  <c r="D2"/>
  <c r="A230"/>
  <c r="C230" s="1"/>
  <c r="A229"/>
  <c r="C229" s="1"/>
  <c r="A228"/>
  <c r="C228" s="1"/>
  <c r="A227"/>
  <c r="C227" s="1"/>
  <c r="A226"/>
  <c r="C226" s="1"/>
  <c r="A225"/>
  <c r="C225" s="1"/>
  <c r="A224"/>
  <c r="C224" s="1"/>
  <c r="A223"/>
  <c r="C223" s="1"/>
  <c r="A222"/>
  <c r="C222" s="1"/>
  <c r="A221"/>
  <c r="C221" s="1"/>
  <c r="A220"/>
  <c r="C220" s="1"/>
  <c r="A219"/>
  <c r="C219" s="1"/>
  <c r="A218"/>
  <c r="C218" s="1"/>
  <c r="A217"/>
  <c r="C217" s="1"/>
  <c r="A216"/>
  <c r="C216" s="1"/>
  <c r="A215"/>
  <c r="C215" s="1"/>
  <c r="A214"/>
  <c r="C214" s="1"/>
  <c r="A213"/>
  <c r="C213" s="1"/>
  <c r="A212"/>
  <c r="C212" s="1"/>
  <c r="A211"/>
  <c r="C211" s="1"/>
  <c r="A210"/>
  <c r="C210" s="1"/>
  <c r="A209"/>
  <c r="C209" s="1"/>
  <c r="A208"/>
  <c r="C208" s="1"/>
  <c r="A207"/>
  <c r="C207" s="1"/>
  <c r="A206"/>
  <c r="C206" s="1"/>
  <c r="A205"/>
  <c r="C205" s="1"/>
  <c r="A204"/>
  <c r="C204" s="1"/>
  <c r="A203"/>
  <c r="C203" s="1"/>
  <c r="A202"/>
  <c r="C202" s="1"/>
  <c r="A201"/>
  <c r="C201" s="1"/>
  <c r="A200"/>
  <c r="C200" s="1"/>
  <c r="A199"/>
  <c r="C199" s="1"/>
  <c r="A198"/>
  <c r="C198" s="1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C188" s="1"/>
  <c r="A187"/>
  <c r="C187" s="1"/>
  <c r="A186"/>
  <c r="C186" s="1"/>
  <c r="A185"/>
  <c r="C185" s="1"/>
  <c r="A184"/>
  <c r="C184" s="1"/>
  <c r="A183"/>
  <c r="C183" s="1"/>
  <c r="A182"/>
  <c r="C182" s="1"/>
  <c r="A181"/>
  <c r="C181" s="1"/>
  <c r="A180"/>
  <c r="C180" s="1"/>
  <c r="A179"/>
  <c r="C179" s="1"/>
  <c r="A178"/>
  <c r="C178" s="1"/>
  <c r="A177"/>
  <c r="C177" s="1"/>
  <c r="A176"/>
  <c r="C176" s="1"/>
  <c r="A175"/>
  <c r="C175" s="1"/>
  <c r="A174"/>
  <c r="C174" s="1"/>
  <c r="A173"/>
  <c r="C173" s="1"/>
  <c r="A172"/>
  <c r="C172" s="1"/>
  <c r="A171"/>
  <c r="C171" s="1"/>
  <c r="A170"/>
  <c r="C170" s="1"/>
  <c r="A169"/>
  <c r="C169" s="1"/>
  <c r="A168"/>
  <c r="C168" s="1"/>
  <c r="A167"/>
  <c r="C167" s="1"/>
  <c r="A166"/>
  <c r="C166" s="1"/>
  <c r="A165"/>
  <c r="C165" s="1"/>
  <c r="A164"/>
  <c r="C164" s="1"/>
  <c r="A163"/>
  <c r="C163" s="1"/>
  <c r="A162"/>
  <c r="C162" s="1"/>
  <c r="A161"/>
  <c r="C161" s="1"/>
  <c r="A160"/>
  <c r="C160" s="1"/>
  <c r="A159"/>
  <c r="C159" s="1"/>
  <c r="A158"/>
  <c r="C158" s="1"/>
  <c r="A157"/>
  <c r="C157" s="1"/>
  <c r="A156"/>
  <c r="C156" s="1"/>
  <c r="A155"/>
  <c r="C155" s="1"/>
  <c r="A154"/>
  <c r="C154" s="1"/>
  <c r="A153"/>
  <c r="C153" s="1"/>
  <c r="A152"/>
  <c r="C152" s="1"/>
  <c r="A151"/>
  <c r="C151" s="1"/>
  <c r="A150"/>
  <c r="C150" s="1"/>
  <c r="A149"/>
  <c r="C149" s="1"/>
  <c r="A148"/>
  <c r="C148" s="1"/>
  <c r="A147"/>
  <c r="C147" s="1"/>
  <c r="A146"/>
  <c r="C146" s="1"/>
  <c r="A145"/>
  <c r="C145" s="1"/>
  <c r="A144"/>
  <c r="C144" s="1"/>
  <c r="A143"/>
  <c r="C143" s="1"/>
  <c r="A142"/>
  <c r="C142" s="1"/>
  <c r="A141"/>
  <c r="C141" s="1"/>
  <c r="A140"/>
  <c r="C140" s="1"/>
  <c r="A139"/>
  <c r="C139" s="1"/>
  <c r="A138"/>
  <c r="C138" s="1"/>
  <c r="A137"/>
  <c r="C137" s="1"/>
  <c r="A136"/>
  <c r="C136" s="1"/>
  <c r="A135"/>
  <c r="C135" s="1"/>
  <c r="A134"/>
  <c r="C134" s="1"/>
  <c r="A133"/>
  <c r="C133" s="1"/>
  <c r="A132"/>
  <c r="C132" s="1"/>
  <c r="A131"/>
  <c r="C131" s="1"/>
  <c r="A130"/>
  <c r="C130" s="1"/>
  <c r="A129"/>
  <c r="C129" s="1"/>
  <c r="A128"/>
  <c r="C128" s="1"/>
  <c r="A127"/>
  <c r="C127" s="1"/>
  <c r="A126"/>
  <c r="C126" s="1"/>
  <c r="A125"/>
  <c r="C125" s="1"/>
  <c r="A124"/>
  <c r="C124" s="1"/>
  <c r="A123"/>
  <c r="C123" s="1"/>
  <c r="A122"/>
  <c r="C122" s="1"/>
  <c r="A121"/>
  <c r="C121" s="1"/>
  <c r="A120"/>
  <c r="C120" s="1"/>
  <c r="A119"/>
  <c r="C119" s="1"/>
  <c r="A118"/>
  <c r="C118" s="1"/>
  <c r="A117"/>
  <c r="C117" s="1"/>
  <c r="A116"/>
  <c r="C116" s="1"/>
  <c r="A115"/>
  <c r="C115" s="1"/>
  <c r="A114"/>
  <c r="C114" s="1"/>
  <c r="A113"/>
  <c r="C113" s="1"/>
  <c r="A112"/>
  <c r="C112" s="1"/>
  <c r="A111"/>
  <c r="C111" s="1"/>
  <c r="A110"/>
  <c r="C110" s="1"/>
  <c r="A109"/>
  <c r="C109" s="1"/>
  <c r="A108"/>
  <c r="C108" s="1"/>
  <c r="A107"/>
  <c r="C107" s="1"/>
  <c r="A106"/>
  <c r="C106" s="1"/>
  <c r="A105"/>
  <c r="C105" s="1"/>
  <c r="A104"/>
  <c r="C104" s="1"/>
  <c r="A103"/>
  <c r="C103" s="1"/>
  <c r="A102"/>
  <c r="C102" s="1"/>
  <c r="A101"/>
  <c r="C101" s="1"/>
  <c r="A100"/>
  <c r="C100" s="1"/>
  <c r="A99"/>
  <c r="C99" s="1"/>
  <c r="A98"/>
  <c r="C98" s="1"/>
  <c r="A97"/>
  <c r="C97" s="1"/>
  <c r="A96"/>
  <c r="C96" s="1"/>
  <c r="A95"/>
  <c r="C95" s="1"/>
  <c r="A94"/>
  <c r="C94" s="1"/>
  <c r="A93"/>
  <c r="C93" s="1"/>
  <c r="A92"/>
  <c r="C92" s="1"/>
  <c r="A91"/>
  <c r="C91" s="1"/>
  <c r="A90"/>
  <c r="C90" s="1"/>
  <c r="A89"/>
  <c r="C89" s="1"/>
  <c r="A88"/>
  <c r="C88" s="1"/>
  <c r="A87"/>
  <c r="C87" s="1"/>
  <c r="A86"/>
  <c r="C86" s="1"/>
  <c r="A85"/>
  <c r="C85" s="1"/>
  <c r="A84"/>
  <c r="C84" s="1"/>
  <c r="A83"/>
  <c r="C83" s="1"/>
  <c r="A82"/>
  <c r="C82" s="1"/>
  <c r="A81"/>
  <c r="C81" s="1"/>
  <c r="A80"/>
  <c r="C80" s="1"/>
  <c r="A79"/>
  <c r="C79" s="1"/>
  <c r="A78"/>
  <c r="C78" s="1"/>
  <c r="A77"/>
  <c r="C77" s="1"/>
  <c r="A76"/>
  <c r="C76" s="1"/>
  <c r="A75"/>
  <c r="C75" s="1"/>
  <c r="A74"/>
  <c r="C74" s="1"/>
  <c r="A73"/>
  <c r="C73" s="1"/>
  <c r="A72"/>
  <c r="C72" s="1"/>
  <c r="A71"/>
  <c r="C71" s="1"/>
  <c r="A70"/>
  <c r="C70" s="1"/>
  <c r="A69"/>
  <c r="C69" s="1"/>
  <c r="A68"/>
  <c r="C68" s="1"/>
  <c r="A67"/>
  <c r="C67" s="1"/>
  <c r="A66"/>
  <c r="C66" s="1"/>
  <c r="A65"/>
  <c r="C65" s="1"/>
  <c r="A64"/>
  <c r="C64" s="1"/>
  <c r="A63"/>
  <c r="C63" s="1"/>
  <c r="A62"/>
  <c r="C62" s="1"/>
  <c r="A61"/>
  <c r="C61" s="1"/>
  <c r="A60"/>
  <c r="C60" s="1"/>
  <c r="A59"/>
  <c r="C59" s="1"/>
  <c r="A58"/>
  <c r="C58" s="1"/>
  <c r="A57"/>
  <c r="C57" s="1"/>
  <c r="A56"/>
  <c r="C56" s="1"/>
  <c r="A55"/>
  <c r="C55" s="1"/>
  <c r="A54"/>
  <c r="C54" s="1"/>
  <c r="A53"/>
  <c r="C53" s="1"/>
  <c r="A52"/>
  <c r="C52" s="1"/>
  <c r="A51"/>
  <c r="C51" s="1"/>
  <c r="A50"/>
  <c r="C50" s="1"/>
  <c r="A49"/>
  <c r="C49" s="1"/>
  <c r="A48"/>
  <c r="C48" s="1"/>
  <c r="A47"/>
  <c r="C47" s="1"/>
  <c r="A46"/>
  <c r="C46" s="1"/>
  <c r="A45"/>
  <c r="C45" s="1"/>
  <c r="A44"/>
  <c r="C44" s="1"/>
  <c r="A43"/>
  <c r="C43" s="1"/>
  <c r="A42"/>
  <c r="C42" s="1"/>
  <c r="A41"/>
  <c r="C41" s="1"/>
  <c r="A40"/>
  <c r="C40" s="1"/>
  <c r="A39"/>
  <c r="C39" s="1"/>
  <c r="A38"/>
  <c r="C38" s="1"/>
  <c r="A37"/>
  <c r="C37" s="1"/>
  <c r="A36"/>
  <c r="C36" s="1"/>
  <c r="A35"/>
  <c r="C35" s="1"/>
  <c r="A34"/>
  <c r="C34" s="1"/>
  <c r="A33"/>
  <c r="C33" s="1"/>
  <c r="A32"/>
  <c r="C32" s="1"/>
  <c r="A31"/>
  <c r="C31" s="1"/>
  <c r="A30"/>
  <c r="C30" s="1"/>
  <c r="A29"/>
  <c r="C29" s="1"/>
  <c r="A28"/>
  <c r="C28" s="1"/>
  <c r="A27"/>
  <c r="C27" s="1"/>
  <c r="A26"/>
  <c r="C26" s="1"/>
  <c r="A25"/>
  <c r="C25" s="1"/>
  <c r="A24"/>
  <c r="C24" s="1"/>
  <c r="A23"/>
  <c r="C23" s="1"/>
  <c r="A22"/>
  <c r="C22" s="1"/>
  <c r="A21"/>
  <c r="C21" s="1"/>
  <c r="A20"/>
  <c r="C20" s="1"/>
  <c r="A19"/>
  <c r="C19" s="1"/>
  <c r="A18"/>
  <c r="C18" s="1"/>
  <c r="A17"/>
  <c r="C17" s="1"/>
  <c r="A16"/>
  <c r="C16" s="1"/>
  <c r="A15"/>
  <c r="C15" s="1"/>
  <c r="A14"/>
  <c r="C14" s="1"/>
  <c r="A13"/>
  <c r="C13" s="1"/>
  <c r="A12"/>
  <c r="C12" s="1"/>
  <c r="A11"/>
  <c r="C11" s="1"/>
  <c r="A10"/>
  <c r="C10" s="1"/>
  <c r="A9"/>
  <c r="C9" s="1"/>
  <c r="A8"/>
  <c r="C8" s="1"/>
  <c r="A7"/>
  <c r="C7" s="1"/>
  <c r="A6"/>
  <c r="C6" s="1"/>
  <c r="A5"/>
  <c r="C5" s="1"/>
  <c r="A4"/>
  <c r="C4" s="1"/>
  <c r="A3"/>
  <c r="C3" s="1"/>
  <c r="A2"/>
</calcChain>
</file>

<file path=xl/sharedStrings.xml><?xml version="1.0" encoding="utf-8"?>
<sst xmlns="http://schemas.openxmlformats.org/spreadsheetml/2006/main" count="692" uniqueCount="464">
  <si>
    <t>Address</t>
  </si>
  <si>
    <t>Title 1</t>
  </si>
  <si>
    <t>https://www.youtube.com/watch?v=_WhJuvLzETo</t>
  </si>
  <si>
    <t>Saint Michael South Pacific - YouTube</t>
  </si>
  <si>
    <t>https://www.youtube.com/watch?v=-dIVj3sM6v4</t>
  </si>
  <si>
    <t>HEAPS N' HEAPS - "Fukushima" (Live at JITV HQ in Los Angeles, CA) #JAMINTHEVAN - YouTube</t>
  </si>
  <si>
    <t>https://www.youtube.com/watch?v=-NV6auBMkZg</t>
  </si>
  <si>
    <t>PLAIN WHITE T'S - "Pause" (Live in Austin, TX 2015) #JAMINTHEVAN - YouTube</t>
  </si>
  <si>
    <t>https://www.youtube.com/watch?v=-rmLmLZEGCA</t>
  </si>
  <si>
    <t>ROYAL TEETH - "Wild" (Live in New Orleans) #JAMINTHEVAN - YouTube</t>
  </si>
  <si>
    <t>https://www.youtube.com/watch?v=0DQsnUu7n-M</t>
  </si>
  <si>
    <t>BERNHOFT - "Street Lights" (Live in West Hollywood, CA) #JAMINTHEVAN - YouTube</t>
  </si>
  <si>
    <t>https://www.youtube.com/watch?v=0GcU5gbPTws</t>
  </si>
  <si>
    <t>DESI VALENTINE - "One Night Stand" (Live at JITV HQ in Los Angeles, CA 2016) #JAMINTHEVAN - YouTube</t>
  </si>
  <si>
    <t>https://www.youtube.com/watch?v=0Ie4z87YrPw</t>
  </si>
  <si>
    <t>MIDI MATILDA - "Red Light District" (Live at Lagunitas Brewing Co, Petaluma, CA) #JAMINTHEVAN - YouTube</t>
  </si>
  <si>
    <t>https://www.youtube.com/watch?v=0KdmhF8nJ9k</t>
  </si>
  <si>
    <t>EMMETT SKYY - "Love Leads To Nothing" (Live at JITV HQ in Los Angeles, CA 2016) #JAMINTHEVAN - YouTube</t>
  </si>
  <si>
    <t>https://www.youtube.com/watch?v=1kwZMaMmBzw</t>
  </si>
  <si>
    <t>LIGHTOUTS - "The Stray Boy" (Live from SXSW 2012) #JAMINTHEVAN - YouTube</t>
  </si>
  <si>
    <t>https://www.youtube.com/watch?v=1PXnPZJCheg</t>
  </si>
  <si>
    <t>DELTA SPIRIT - "From Now On" (Live at Outpost Fest in Orange County, CA 2015) #JAMINTHEVAN - YouTube</t>
  </si>
  <si>
    <t>https://www.youtube.com/watch?v=1pZaga3Cjy8</t>
  </si>
  <si>
    <t>THE SHELTERS - "Birdwatching" (Live at JITV HQ in Los Angeles, CA) #JAMINTHEVAN - YouTube</t>
  </si>
  <si>
    <t>https://www.youtube.com/watch?v=1u5lmXkptDc</t>
  </si>
  <si>
    <t>FUTUREBIRDS - "American Cowboy" (Live in Austin, TX 2015) #JAMINTHEVAN - YouTube</t>
  </si>
  <si>
    <t>https://www.youtube.com/watch?v=1ZElDKQUceU</t>
  </si>
  <si>
    <t>COURTLEND - "Kylie Jenner" (Live in Los Angeles, CA) #JAMINTHEVAN - YouTube</t>
  </si>
  <si>
    <t>https://www.youtube.com/watch?v=2Prh_J17KOQ</t>
  </si>
  <si>
    <t>THE SEMI SUPERVILLAINS - "Bad News" (Live in Austin, TX 2016) #JAMINTHEVAN - YouTube</t>
  </si>
  <si>
    <t>https://www.youtube.com/watch?v=37X2mLf-Kfs</t>
  </si>
  <si>
    <t>MIDI MATILDA - "Love and the Movies" (Live at Lagunitas Brewing Co, Petaluma, CA) #JAMINTHEVAN - YouTube</t>
  </si>
  <si>
    <t>https://www.youtube.com/watch?v=3CckrTZt1Go</t>
  </si>
  <si>
    <t>SEAN WATKINS - "Wave As We Run" (Live at Red Bull Records, CA) #JAMINTHEVAN - YouTube</t>
  </si>
  <si>
    <t>https://www.youtube.com/watch?v=3LBLeeZ2oHU</t>
  </si>
  <si>
    <t>GAP DREAM - "Shine Your Light" (Live at Burgerama III) #JAMINTHEVAN - YouTube</t>
  </si>
  <si>
    <t>https://www.youtube.com/watch?v=3nKAakjfRT0</t>
  </si>
  <si>
    <t>THE SEMI SUPERVILLAINS - "Magic Touch" (Live in Austin, TX 2016) #JAMINTHEVAN - YouTube</t>
  </si>
  <si>
    <t>https://www.youtube.com/watch?v=3WySCVCXZsU</t>
  </si>
  <si>
    <t>FENOMENON - "Feeling Good" (Live at BottleRock 2015) #JAMINTHEVAN - YouTube</t>
  </si>
  <si>
    <t>https://www.youtube.com/watch?v=4JFtQs-lSiM</t>
  </si>
  <si>
    <t>THE FONTAINES - "Paul Newman" (Live at JITV HQ in Los Angeles, CA) #JAMINTHEVAN - YouTube</t>
  </si>
  <si>
    <t>https://www.youtube.com/watch?v=5S_BkLWBN5Y</t>
  </si>
  <si>
    <t>ANDREW COMBS - "Foolin'" (Live in Austin, TX 2015) #JAMINTHEVAN - YouTube</t>
  </si>
  <si>
    <t>https://www.youtube.com/watch?v=5Xhe-UwpXHk</t>
  </si>
  <si>
    <t>THE DEAD SHIPS - "Seance" (Live at Base Camp in Coachella Valley, CA 2016) #JAMINTHEVAN - YouTube</t>
  </si>
  <si>
    <t>https://www.youtube.com/watch?v=6iaW1JtgOU0</t>
  </si>
  <si>
    <t>EMILY KINNEY - "Weapons" (Live at JITV HQ in Los Angeles, CA 2016) #JAMINTHEVAN - YouTube</t>
  </si>
  <si>
    <t>https://www.youtube.com/watch?v=6PbSkSTtKXc</t>
  </si>
  <si>
    <t>MELISSA POLINAR - "Off Guard" (Live at Maker Studios) #JAMINTHEVAN - YouTube</t>
  </si>
  <si>
    <t>https://www.youtube.com/watch?v=7A-GsbNEEFk</t>
  </si>
  <si>
    <t>TREVOR HALL - "Green Mountain State" (Live from California Roots 2015) #JAMINTHEVAN - YouTube</t>
  </si>
  <si>
    <t>https://www.youtube.com/watch?v=7CbR92Mg9Zk</t>
  </si>
  <si>
    <t>THE MUDDY REDS - "Waiting on Nicky" - #JAMINTHEVAN - YouTube</t>
  </si>
  <si>
    <t>https://www.youtube.com/watch?v=7eR8sm4axgU</t>
  </si>
  <si>
    <t>COLONY HOUSE - "Silhouettes" (Live in Austin, TX 2015) #JAMINTHEVAN - YouTube</t>
  </si>
  <si>
    <t>https://www.youtube.com/watch?v=7H7QAVnkQ_4</t>
  </si>
  <si>
    <t>SUBLIME WITH ROME - "Wherever You Go" (Live at JITV HQ in Los Angeles, CA) #JAMINTHEVAN - YouTube</t>
  </si>
  <si>
    <t>https://www.youtube.com/watch?v=81QixSXlGc8</t>
  </si>
  <si>
    <t>IRATION - "Hotting Up" (Live from California Roots 2015) #JAMINTHEVAN - YouTube</t>
  </si>
  <si>
    <t>https://www.youtube.com/watch?v=8Aulao6E_jw</t>
  </si>
  <si>
    <t>FUTUREBIRDS - "Moonage Daydream" (Live at JITV HQ 2016) #JAMINTHEVAN - YouTube</t>
  </si>
  <si>
    <t>https://www.youtube.com/watch?v=8OqrwYDP30M</t>
  </si>
  <si>
    <t>Ne'illa - "Loco Motion" - YouTube</t>
  </si>
  <si>
    <t>https://www.youtube.com/watch?v=8VmvZGQbojs</t>
  </si>
  <si>
    <t>TREVOR HALL - "Still Water" (Live from California Roots 2015) #JAMINTHEVAN - YouTube</t>
  </si>
  <si>
    <t>https://www.youtube.com/watch?v=933lSNV6OFo</t>
  </si>
  <si>
    <t>FIVE KNIVES - "Savages" (Live from Casper Show Room, Los Angeles, CA 2015 ) #JAMINTHEVAN - YouTube</t>
  </si>
  <si>
    <t>https://www.youtube.com/watch?v=98pTzBfiqlE</t>
  </si>
  <si>
    <t>ANDY FRASCO - "Blame It On The Pussy" (Live in Austin, TX 2016) #JAMINTHEVAN - YouTube</t>
  </si>
  <si>
    <t>https://www.youtube.com/watch?v=9AfFOuDrZ2M</t>
  </si>
  <si>
    <t>LILY &amp; MADELEINE - "Westfield" (Live in Austin, TX 2016) #JAMINTHEVAN - YouTube</t>
  </si>
  <si>
    <t>https://www.youtube.com/watch?v=9JXotFrJGDY</t>
  </si>
  <si>
    <t>A SILENT FILM - "Something to Believe In" (Live at JITV HQ in Los Angeles, CA) #JAMINTHEVAN - YouTube</t>
  </si>
  <si>
    <t>https://www.youtube.com/watch?v=9mQe5E7qHuU</t>
  </si>
  <si>
    <t>GARY CLARK JR. - "Next Door Neighbor Blues" (Live at Telluride Blues &amp; Brews 2013) #JAMINTHEVAN - YouTube</t>
  </si>
  <si>
    <t>https://www.youtube.com/watch?v=9OcU_9Qe2cM</t>
  </si>
  <si>
    <t>AraabMUZIK Moogfest interview - #jaminthevan - YouTube</t>
  </si>
  <si>
    <t>https://www.youtube.com/watch?v=9UVyUsO9Mt8</t>
  </si>
  <si>
    <t>XAVIER RUDD - "Land Rights" - (Live in Hollywood, CA) #JAMINTHEVAN - YouTube</t>
  </si>
  <si>
    <t>https://www.youtube.com/watch?v=9XYjU7VLXA4</t>
  </si>
  <si>
    <t>RARE MONK - "Warning Pulse" (Live at JITV HQ in Los Angeles, CA) #JAMINTHEVAN - YouTube</t>
  </si>
  <si>
    <t>https://www.youtube.com/watch?v=9ZptuI_iifE</t>
  </si>
  <si>
    <t>HARRIET - "Irish Margaritas" (Live at JITV HQ in Los Angeles, CA 2016) #JAMINTHEVAN - YouTube</t>
  </si>
  <si>
    <t>https://www.youtube.com/watch?v=a3oLKFYg3Jw</t>
  </si>
  <si>
    <t>ARKELLS - "Never Thought That This Would Happen" (Live at JITV HQ in Los Angeles, 2016) #JAMINTHEVAN - YouTube</t>
  </si>
  <si>
    <t>https://www.youtube.com/watch?v=A8LLcyBX6BU</t>
  </si>
  <si>
    <t>FAMILY OF THE YEAR - "Living on Love" - #JAMINTHEVAN - YouTube</t>
  </si>
  <si>
    <t>https://www.youtube.com/watch?v=a8RG8qpj0f0</t>
  </si>
  <si>
    <t>THE MOWGLI'S - "The Great Divide" - (Live in West Hollywood, CA) #JAMINTHEVAN - YouTube</t>
  </si>
  <si>
    <t>https://www.youtube.com/watch?v=AFf4t3vAZL0</t>
  </si>
  <si>
    <t>K.FLAY - "Make Me Fade" (Live in Austin, TX 2015) #JAMINTHEVAN - YouTube</t>
  </si>
  <si>
    <t>https://www.youtube.com/watch?v=aV24AavMF68</t>
  </si>
  <si>
    <t>JAMESTOWN REVIVAL - "California" (Live in Austin, TX 2015) #JAMINTHEVAN - YouTube</t>
  </si>
  <si>
    <t>https://www.youtube.com/watch?v=AvyloR6B7nM</t>
  </si>
  <si>
    <t>SUBLIME WITH ROME - "Santeria" (Live at JITV HQ in Los Angeles, CA) #JAMINTHEVAN - YouTube</t>
  </si>
  <si>
    <t>https://www.youtube.com/watch?v=AXhEG6GEIH4</t>
  </si>
  <si>
    <t>THOSE DARLINS - "Optimist" (Live at SXSW 2014) #JAMINTHEVAN - YouTube</t>
  </si>
  <si>
    <t>https://www.youtube.com/watch?v=b4vJurpnJs8</t>
  </si>
  <si>
    <t>RADIO BIRDS - "Time for a Change" (Live in Austin, TX 2016) #JAMINTHEVAN - YouTube</t>
  </si>
  <si>
    <t>https://www.youtube.com/watch?v=B8QKmYOn4Lc</t>
  </si>
  <si>
    <t>SUMMER TWINS - "Forget Me" (Live from Burgerama 2013) #JAMINTHEVAN - YouTube</t>
  </si>
  <si>
    <t>https://www.youtube.com/watch?v=B9Cc73wM-wI</t>
  </si>
  <si>
    <t>DRAKE BELL - "I Know" (Live from Casper Show Room, Los Angeles, CA 2015 ) #JAMINTHEVAN - YouTube</t>
  </si>
  <si>
    <t>https://www.youtube.com/watch?v=bbnRAN1pUhc</t>
  </si>
  <si>
    <t>FRANKIE BOOTS AND THE COUNTY LINE - "Fooled 'Em All" (Live in San Francisco, CA) #JAMINTHEVAN - YouTube</t>
  </si>
  <si>
    <t>https://www.youtube.com/watch?v=Bpi0yHal0rA</t>
  </si>
  <si>
    <t>HEARTLESS BASTARDS - "The Fool" (Live at JITV HQ in Los Angeles, CA) #JAMINTHEVAN - YouTube</t>
  </si>
  <si>
    <t>https://www.youtube.com/watch?v=bpwmomRGXgM</t>
  </si>
  <si>
    <t>DYLAN GARDNER - "I Think I'm Falling For Something" (Live at JITV HQ in Los Angeles) #JAMINTHEVAN - YouTube</t>
  </si>
  <si>
    <t>https://www.youtube.com/watch?v=BZBqRzCo9_s</t>
  </si>
  <si>
    <t>FUTUREBIRDS - "Xmas Drags" (Live at JitV HQ 2016) #JAMINTHEVAN - YouTube</t>
  </si>
  <si>
    <t>https://www.youtube.com/watch?v=C_ac4_s0ePE</t>
  </si>
  <si>
    <t>GOPRO: FIVE KNIVES - "Dirty Souls" (Live from Casper Show Room, Los Angeles, CA 2015 ) #JAMINTHEVAN - YouTube</t>
  </si>
  <si>
    <t>https://www.youtube.com/watch?v=C6nhGFVoWqA</t>
  </si>
  <si>
    <t>A SILENT FILM - "Lightning Strike" (Live at JITV HQ in Los Angeles, CA) #JAMINTHEVAN - YouTube</t>
  </si>
  <si>
    <t>https://www.youtube.com/watch?v=cATAx8s1gLE</t>
  </si>
  <si>
    <t>PUJOL - "Reverse Vampire" - (Live at Bonnaroo 2012) #JAMINTHEVAN - YouTube</t>
  </si>
  <si>
    <t>https://www.youtube.com/watch?v=cNNwz0kjRSI</t>
  </si>
  <si>
    <t>FUTUREBIRDS - "Hotel Parties" (Live at JITV HQ 2016) #JAMINTHEVAN - YouTube</t>
  </si>
  <si>
    <t>https://www.youtube.com/watch?v=cQsHf-uIY3U</t>
  </si>
  <si>
    <t>BLITZEN TRAPPER - "Lonesome Angel" (Live in Austin, TX 2016) #JAMINTHEVAN - YouTube</t>
  </si>
  <si>
    <t>https://www.youtube.com/watch?v=CR39ebPHk-Q</t>
  </si>
  <si>
    <t>BRIGHTENER - "When the Lights Come Up" (Live at Base Camp in Coachella Valley, CA 2016) #JAMINTHEVAN - YouTube</t>
  </si>
  <si>
    <t>https://www.youtube.com/watch?v=cRii64X9ZoE</t>
  </si>
  <si>
    <t>IRATION - "Midnight" (Live from California Roots 2015) #JAMINTHEVAN - YouTube</t>
  </si>
  <si>
    <t>https://www.youtube.com/watch?v=cRlexq4VzXI</t>
  </si>
  <si>
    <t>NICKI BLUHM FT. THE INFAMOUS STRINGDUSTERS - "Still the One" (Live in Los Angeles 2016) #JAMINTHEVAN - YouTube</t>
  </si>
  <si>
    <t>https://www.youtube.com/watch?v=ctv6rfXzWOA</t>
  </si>
  <si>
    <t>BRONCHO - "I Don't Really Wanna Be Social" (Live at Burgerama III) #JAMINTHEVAN - YouTube</t>
  </si>
  <si>
    <t>https://www.youtube.com/watch?v=cvC8e59rV3I</t>
  </si>
  <si>
    <t>RARE MONK - "Splice" (Live at JITV HQ in Los Angeles, CA) #JAMINTHEVAN - YouTube</t>
  </si>
  <si>
    <t>https://www.youtube.com/watch?v=cWr9EEd9kIk</t>
  </si>
  <si>
    <t>LETTS - "Boxing Day" (Live in Los Angeles, CA) #JAMINTHEVAN - YouTube</t>
  </si>
  <si>
    <t>https://www.youtube.com/watch?v=CygJtS4dhN4</t>
  </si>
  <si>
    <t>THE WILD FEATHERS - "Into the Sun" (Live in Austin, TX 2016) #JAMINTHEVAN - YouTube</t>
  </si>
  <si>
    <t>https://www.youtube.com/watch?v=d0tP1Ux31Po</t>
  </si>
  <si>
    <t>WYCLEF JEAN - "Gone Til November" (Live from Austin, TX 2016) #JAMINTHEVAN - YouTube</t>
  </si>
  <si>
    <t>https://www.youtube.com/watch?v=d8fer-SKXf4</t>
  </si>
  <si>
    <t>TIJUANA PANTHERS - "Baby I'm Bored" (Live From BURGERAMA II) #JAMINTHEVAN - YouTube</t>
  </si>
  <si>
    <t>https://www.youtube.com/watch?v=DaXKysH3xMs</t>
  </si>
  <si>
    <t>FAMILY OF THE YEAR - "Hero" - #JAMINTHEVAN - YouTube</t>
  </si>
  <si>
    <t>https://www.youtube.com/watch?v=dBbHxutUAQU</t>
  </si>
  <si>
    <t>VACATIONER - "Paradise Waiting" (Live in Napa Valley, CA 2015) #JAMINTHEVAN - YouTube</t>
  </si>
  <si>
    <t>https://www.youtube.com/watch?v=df3JcBuvYJg</t>
  </si>
  <si>
    <t>KOSHA DILLZ - "Span-Hebrish" (Live in West Hollywood, CA) #JAMINTHEVAN - YouTube</t>
  </si>
  <si>
    <t>https://www.youtube.com/watch?v=djOZGBruWb0</t>
  </si>
  <si>
    <t>THE MUDDY REDS - "Plan B" - #JAMINTHEVAN - YouTube</t>
  </si>
  <si>
    <t>https://www.youtube.com/watch?v=DKZ6zzdLAX8</t>
  </si>
  <si>
    <t>SEGO - "Stars" (Live at JITV HQ in Los Angeles, CA 2016) #JAMINTHEVAN - YouTube</t>
  </si>
  <si>
    <t>https://www.youtube.com/watch?v=dltyhmMT-aM</t>
  </si>
  <si>
    <t>High Sierra Music Festival 2015 #JAMINTHEVAN - YouTube</t>
  </si>
  <si>
    <t>https://www.youtube.com/watch?v=dZxr9fOir_I</t>
  </si>
  <si>
    <t>MELISSA POLINAR - "Feels Like Home" (Live at Maker Studios) #JAMINTHEVAN - YouTube</t>
  </si>
  <si>
    <t>https://www.youtube.com/watch?v=e_0R0c1VlAk</t>
  </si>
  <si>
    <t>THE BOTS - "Blinded" (Live in Los Angeles, CA) #JAMINTHEVAN - YouTube</t>
  </si>
  <si>
    <t>https://www.youtube.com/watch?v=E1BnIfqPP94</t>
  </si>
  <si>
    <t>THE YAWPERS - "9 to 5" (Live at JITV HQ in Los Angeles, CA) #JAMINTHEVAN - YouTube</t>
  </si>
  <si>
    <t>https://www.youtube.com/watch?v=E7xGGg9WtKs</t>
  </si>
  <si>
    <t>TIMOTHY BLOOM - "Stand in the Way of My Love" (Live at JITV HQ in Los Angeles, CA 2016) #JAMINTHEVAN - YouTube</t>
  </si>
  <si>
    <t>https://www.youtube.com/watch?v=EdgH3bK9J3U</t>
  </si>
  <si>
    <t>William Elliot Whitmore Civilizations - YouTube</t>
  </si>
  <si>
    <t>https://www.youtube.com/watch?v=EgfEVDxd7Kc</t>
  </si>
  <si>
    <t>BLUES TRAVELER - "Run Around" (Live in Napa Valley, CA 2014) #JAMINTHEVAN - YouTube</t>
  </si>
  <si>
    <t>https://www.youtube.com/watch?v=ELQSUQjzuYE</t>
  </si>
  <si>
    <t>DIRTY HEADS - "My Sweet Summer" (Live from California Roots 2015) #JAMINTHEVAN - YouTube</t>
  </si>
  <si>
    <t>https://www.youtube.com/watch?v=EzqJ2ixR2B8</t>
  </si>
  <si>
    <t>LP - "Lost On You" (Live at JITV HQ in Los Angeles, CA 2015) #JAMINTHEVAN - YouTube</t>
  </si>
  <si>
    <t>https://www.youtube.com/watch?v=f7Fmh2D7A_Q</t>
  </si>
  <si>
    <t>MAX JURY - "Great American Novel" (Live at JITV HQ in Los Angeles, CA 2016) #JAMINTHEVAN - YouTube</t>
  </si>
  <si>
    <t>https://www.youtube.com/watch?v=fHbDsdL7kVk</t>
  </si>
  <si>
    <t>MEIKO - "Leave the Lights On" - (Live in Venice, CA) #JAMINTHEVAN - YouTube</t>
  </si>
  <si>
    <t>https://www.youtube.com/watch?v=fkdc4yoKHYI</t>
  </si>
  <si>
    <t>LOVE &amp; THE ZEALOUS - "Sitting on The Dock of The Bay" (Live in San Francisco, CA) #JAMINTHEVAN - YouTube</t>
  </si>
  <si>
    <t>https://www.youtube.com/watch?v=FMk2lpmTTqA</t>
  </si>
  <si>
    <t>FRENCH HORN REBELLION - Girls (Live from Silverlake, CA) #JAMINTHEVAN - YouTube</t>
  </si>
  <si>
    <t>https://www.youtube.com/watch?v=fq4b1lkGJ0U</t>
  </si>
  <si>
    <t>HEARTWATCH - "Fireproof" (Live in San Francisco, CA) #JAMINTHEVAN - YouTube</t>
  </si>
  <si>
    <t>https://www.youtube.com/watch?v=fq4S9s7YHuY</t>
  </si>
  <si>
    <t>THE BLACK ANGELS - "Sniper at the Gates of Heaven" (Live in Austin, TX 2016) #JAMINTHEVAN - YouTube</t>
  </si>
  <si>
    <t>https://www.youtube.com/watch?v=G1Ih8MLb5IQ</t>
  </si>
  <si>
    <t>THE STRUMBELLAS - "We Don't Know" (Live in Austin, TX 2016) #JAMINTHEVAN - YouTube</t>
  </si>
  <si>
    <t>https://www.youtube.com/watch?v=g5-J2n0h_YE</t>
  </si>
  <si>
    <t>SAM MORROW - "The Deaf Conductor" (Live at JITV HQ in Los Angeles, CA 2016) #JAMINTHEVAN - YouTube</t>
  </si>
  <si>
    <t>https://www.youtube.com/watch?v=G8W4jPcPQNY</t>
  </si>
  <si>
    <t>T. HARDY MORRIS &amp; THE HARD KNOCKS - "Audition Tapes" (Live at SXSW 2014) #JAMINTHEVAN - YouTube</t>
  </si>
  <si>
    <t>https://www.youtube.com/watch?v=GGP_VCXd4Uo</t>
  </si>
  <si>
    <t>HEARTLESS BASTARDS - "Hi Line" (Live at JITV HQ in Los Angeles, CA) #JAMINTHEVAN - YouTube</t>
  </si>
  <si>
    <t>https://www.youtube.com/watch?v=GkQb8edTyzY</t>
  </si>
  <si>
    <t>DANIEL ELLSWORTH &amp; THE GREAT LAKES - "Get Mine" (Live in Austin, TX 2016) #JAMINTHEVAN - YouTube</t>
  </si>
  <si>
    <t>https://www.youtube.com/watch?v=GmOXNohlpJQ</t>
  </si>
  <si>
    <t>BRIAN LOPEZ - "I Pray For Rain" (Live in Tucson, AZ 2012) #JAMINTHEVAN - YouTube</t>
  </si>
  <si>
    <t>https://www.youtube.com/watch?v=GWA6VeWs18A</t>
  </si>
  <si>
    <t>BEN CAPLAN &amp; THE CASUAL SMOKERS - "40 Days &amp; 40 Nights" (Live at JITV HQ 2015) #JAMINTHEVAN - YouTube</t>
  </si>
  <si>
    <t>https://www.youtube.com/watch?v=h-H8yEw0cIg</t>
  </si>
  <si>
    <t>BONNAROO #jaminthevan - YouTube</t>
  </si>
  <si>
    <t>https://www.youtube.com/watch?v=HFvmZjXPSd8</t>
  </si>
  <si>
    <t>FIVE KNIVES - "Shake My Bones" (Live from Casper Show Room, Los Angeles, CA 2015 ) #JAMINTHEVAN - YouTube</t>
  </si>
  <si>
    <t>https://www.youtube.com/watch?v=hjqA9V-_d3U</t>
  </si>
  <si>
    <t>ARKELLS - "Dirty Blonde" (Live at JITV HQ in Los Angeles, CA 2016) #JAMINTHEVAN - YouTube</t>
  </si>
  <si>
    <t>https://www.youtube.com/watch?v=HK1lekd0Gzg</t>
  </si>
  <si>
    <t>THE COLOURIST - "Tonight" (Live at Red Bull Records, CA) #JAMINTHEVAN - YouTube</t>
  </si>
  <si>
    <t>https://www.youtube.com/watch?v=hmq6IyogD20</t>
  </si>
  <si>
    <t>RUSTY MAPLES - "Pockets" (Live at Life is Beautiful 2013) #JAMINTHEVAN - YouTube</t>
  </si>
  <si>
    <t>https://www.youtube.com/watch?v=HQGCZsTZ6mc</t>
  </si>
  <si>
    <t>FAMILY OF THE YEAR- "St. Croix" - #JAMINTHEVAN - YouTube</t>
  </si>
  <si>
    <t>https://www.youtube.com/watch?v=HU6ST8pmRD8</t>
  </si>
  <si>
    <t>MISTERWIVES - "Twisted Tongue" (Live at SXSW 2014) #JAMINTHEVAN - YouTube</t>
  </si>
  <si>
    <t>https://www.youtube.com/watch?v=i28leNRGpnk</t>
  </si>
  <si>
    <t>MOE. - "Nebraska" (Live at JITV HQ in Los Angeles, CA 2016) #JAMINTHEVAN - YouTube</t>
  </si>
  <si>
    <t>https://www.youtube.com/watch?v=ilB6kMeTAPA</t>
  </si>
  <si>
    <t>SLOTHRUST - "Magnets Pt 1 and 2" (Live at JITV HQ in Los Angeles, CA) #JAMINTHEVAN - YouTube</t>
  </si>
  <si>
    <t>https://www.youtube.com/watch?v=iw7MkHp-lnE</t>
  </si>
  <si>
    <t>Cuz's Corner - BERNHOFT (Live in West Hollywood, CA) #JAMINTHEVAN - YouTube</t>
  </si>
  <si>
    <t>https://www.youtube.com/watch?v=j8dY-hjNyS0</t>
  </si>
  <si>
    <t>RYAN BINGHAM - "Flower Bomb" - (Live in West Hollywood, CA) #JAMINTHEVAN - YouTube</t>
  </si>
  <si>
    <t>https://www.youtube.com/watch?v=j8lgV-YdZTk</t>
  </si>
  <si>
    <t>GRIZFOLK - "Waking Up The Giants" (Live in Austin, TX 2016) #JAMINTHEVAN - YouTube</t>
  </si>
  <si>
    <t>https://www.youtube.com/watch?v=jclNPGu8i08</t>
  </si>
  <si>
    <t>SEAN WATKINS - "Keep Your Promises II" (Live at JITV HQ in Los Angeles, CA 2016) #JAMINTHEVAN - YouTube</t>
  </si>
  <si>
    <t>https://www.youtube.com/watch?v=jlqfH7Um6RI</t>
  </si>
  <si>
    <t>PHASES - "I'm In Love With My Life" (LIve from Austin, TX 2016) #JAMINTHEVAN - YouTube</t>
  </si>
  <si>
    <t>https://www.youtube.com/watch?v=JrMievx9bas</t>
  </si>
  <si>
    <t>K.FLAY - "The Cops" (Live in Austin, TX 2015) #JAMINTHEVAN - YouTube</t>
  </si>
  <si>
    <t>https://www.youtube.com/watch?v=jsv-BFnpncg</t>
  </si>
  <si>
    <t>THE PARLOTONES - "Save Your Best Bits" (Live at SXSW 2012) #JAMINTHEVAN - YouTube</t>
  </si>
  <si>
    <t>https://www.youtube.com/watch?v=kAeFgYjrmao</t>
  </si>
  <si>
    <t>THE PAINTED HORSES - "In the Garden" (Live in San Francisco, CA) #JAMINTHEVAN - YouTube</t>
  </si>
  <si>
    <t>https://www.youtube.com/watch?v=kBigEYQJ-9s</t>
  </si>
  <si>
    <t>THE WHITE BUFFALO - "I Got You" (Live at JITV HQ in Los Angeles, CA 2016) #JAMINTHEVAN - YouTube</t>
  </si>
  <si>
    <t>https://www.youtube.com/watch?v=kGhzrjHbxsI</t>
  </si>
  <si>
    <t>ERIC HUTCHINSON - "Tell the World" (Live at SXSW 2014) #JAMINTHEVAN - YouTube</t>
  </si>
  <si>
    <t>https://www.youtube.com/watch?v=kvJpJemABeg</t>
  </si>
  <si>
    <t>FIVE KNIVES - "Dirty Souls" (Live from Casper Show Room, Los Angeles, CA 2015 ) #JAMINTHEVAN - YouTube</t>
  </si>
  <si>
    <t>https://www.youtube.com/watch?v=l7sFep-Awhw</t>
  </si>
  <si>
    <t>BAIO - "Matter" (Austin, TX 2016) #JAMINTHEVAN - YouTube</t>
  </si>
  <si>
    <t>https://www.youtube.com/watch?v=LC4GufIBps8</t>
  </si>
  <si>
    <t>NICKI BLUHM &amp; THE GRAMBLERS - "Little Too Late" (Live from Joshua Tree, CA) #JAMINTHEVAN - YouTube</t>
  </si>
  <si>
    <t>https://www.youtube.com/watch?v=LE7e018BJyM</t>
  </si>
  <si>
    <t>AOIFE O'DONOVAN - "Porch Light" (Live at JITV HQ in Los Angeles, CA 2016) #JAMINTHEVAN - YouTube</t>
  </si>
  <si>
    <t>https://www.youtube.com/watch?v=legOZ29DHhU</t>
  </si>
  <si>
    <t>MOTHER MOTHER - "I Go Hungry" (Live in Napa Valley, CA 2015) #JAMINTHEVAN - YouTube</t>
  </si>
  <si>
    <t>https://www.youtube.com/watch?v=lfe9rNQ4UDk</t>
  </si>
  <si>
    <t>LILY &amp; MADELEINE - "Not Gonna" (Live in Austin, TX 2016) #JAMINTHEVAN - YouTube</t>
  </si>
  <si>
    <t>https://www.youtube.com/watch?v=LJZCb4_1MRM</t>
  </si>
  <si>
    <t>COMMUNIST DAUGHTER - "Not the Kid" | #JAMINTHEVAN - YouTube</t>
  </si>
  <si>
    <t>https://www.youtube.com/watch?v=llW6rNEhitI</t>
  </si>
  <si>
    <t>WATER LIARS - "Wyoming" (Live in Austin, TX 2015) #JAMINTHEVAN - YouTube</t>
  </si>
  <si>
    <t>https://www.youtube.com/watch?v=Lq1p_D7AWsM</t>
  </si>
  <si>
    <t>BLONDFIRE - "Where the Kids Are" (Live at JITV HQ in Los Angeles, CA 2016) #JAMINTHEVAN - YouTube</t>
  </si>
  <si>
    <t>https://www.youtube.com/watch?v=LyLs-saH-8I</t>
  </si>
  <si>
    <t>CAVEMAN - "Never Going Back" (Live in Austin, TX 2016) #JAMINTHEVAN - YouTube</t>
  </si>
  <si>
    <t>https://www.youtube.com/watch?v=lZGTLKX_PTk</t>
  </si>
  <si>
    <t>J. RODDY WALSTON &amp; THE BUSINESS -"Hard Times" (Live at SXSW 2014) #JAMINTHEVAN - YouTube</t>
  </si>
  <si>
    <t>https://www.youtube.com/watch?v=M1Dg6X4TY3I</t>
  </si>
  <si>
    <t>RIXTON - "Make Out" (Live at Maker Studios) #JAMINTHEVAN - YouTube</t>
  </si>
  <si>
    <t>https://www.youtube.com/watch?v=MaYJarC3g8w</t>
  </si>
  <si>
    <t>DRAKE BELL - "Bitchcraft" (Live from Casper Show Room, Los Angeles, CA 2015 ) #JAMINTHEVAN - YouTube</t>
  </si>
  <si>
    <t>https://www.youtube.com/watch?v=MBfjeFr67Ls</t>
  </si>
  <si>
    <t>Harmony Project - CHALI 2NA - "Comin Thru" (Live from Hollywood, CA) #JAMINTHEVAN - YouTube</t>
  </si>
  <si>
    <t>https://www.youtube.com/watch?v=Mc8irv3-BxM</t>
  </si>
  <si>
    <t>SMOOTH HOUND SMITH- "Get Low" (Live in Austin, TX 2016) #JAMINTHEVAN - YouTube</t>
  </si>
  <si>
    <t>https://www.youtube.com/watch?v=miXzXt7to3Q</t>
  </si>
  <si>
    <t>RIXTON - "Me and My Broken Heart" (Live at Maker Studios) #JAMINTHEVAN - YouTube</t>
  </si>
  <si>
    <t>https://www.youtube.com/watch?v=mqaj10LrHos</t>
  </si>
  <si>
    <t>SMOOTH HOUND SMITH- "Stopgap Woman Blues" (Live in Austin, TX 2016) #JAMINTHEVAN - YouTube</t>
  </si>
  <si>
    <t>https://www.youtube.com/watch?v=MQtHD_gdHoA</t>
  </si>
  <si>
    <t>ANDREW COMBS - "All These Dreams" (Live in Austin, TX 2015) #JAMINTHEVAN - YouTube</t>
  </si>
  <si>
    <t>https://www.youtube.com/watch?v=mYWcdMbU6nM</t>
  </si>
  <si>
    <t>GIVERS - "Record High, Record Low" (Live in Austin, TX 2016) #JAMINTHEVAN - YouTube</t>
  </si>
  <si>
    <t>https://www.youtube.com/watch?v=NBgWcfGXs1s</t>
  </si>
  <si>
    <t>LARKIN POE - "Jail Break" (Live in Atlanta, GA) #JAMINTHEVAN - YouTube</t>
  </si>
  <si>
    <t>https://www.youtube.com/watch?v=NDqJbhTMfzk</t>
  </si>
  <si>
    <t>Active Child Interview - #JAMINTHEVAN - YouTube</t>
  </si>
  <si>
    <t>https://www.youtube.com/watch?v=nE0pYkeyReY</t>
  </si>
  <si>
    <t>https://www.youtube.com/watch?v=ngiMRjwXmlo</t>
  </si>
  <si>
    <t>MUSIC BAND - "Money" (Live in Austin, TX 2016) #JAMINTHEVAN - YouTube</t>
  </si>
  <si>
    <t>https://www.youtube.com/watch?v=nh4IMDVVM5Q</t>
  </si>
  <si>
    <t>BAIO - ENDLESS RHYTHM V2 - YouTube</t>
  </si>
  <si>
    <t>https://www.youtube.com/watch?v=NN1fSFG12JY</t>
  </si>
  <si>
    <t>YouTube</t>
  </si>
  <si>
    <t>https://www.youtube.com/watch?v=NN7LFDTzj4c</t>
  </si>
  <si>
    <t>THE REVIVALISTS - "Keep Going" (Live in Los Angeles, CA) #JAMINTHEVAN - YouTube</t>
  </si>
  <si>
    <t>https://www.youtube.com/watch?v=NRVHIuA0vOY</t>
  </si>
  <si>
    <t>BLOODS - "Want It" (Live in Austin, TX 2015) #JAMINTHEVAN - YouTube</t>
  </si>
  <si>
    <t>https://www.youtube.com/watch?v=nXybxzeaq90</t>
  </si>
  <si>
    <t>DYLAN GARDNER - "Nothing Without You" (Live at JITV HQ in Los Angeles, CA) #JAMINTHEVAN - YouTube</t>
  </si>
  <si>
    <t>https://www.youtube.com/watch?v=O1XkUEfBsqE</t>
  </si>
  <si>
    <t>IRATION - "Reelin" (Live from California Roots 2015) #JAMINTHEVAN - YouTube</t>
  </si>
  <si>
    <t>https://www.youtube.com/watch?v=O6MPlfsyuyk</t>
  </si>
  <si>
    <t>https://www.youtube.com/watch?v=obme7nk6eE0</t>
  </si>
  <si>
    <t>RADKEY - "Parade It" (Live in Coachella Valley, 2015) # JAMINTHEVAN - YouTube</t>
  </si>
  <si>
    <t>https://www.youtube.com/watch?v=oBvhyBj5jQI</t>
  </si>
  <si>
    <t>BAIO - "Sister Of Pearl" (Austin, TX 2016) #JAMINTHEVAN - YouTube</t>
  </si>
  <si>
    <t>https://www.youtube.com/watch?v=ocXFL9HR33g</t>
  </si>
  <si>
    <t>ERIC HUTCHINSON - "A Little More" (Live at SXSW 2014) #JAMINTHEVAN - YouTube</t>
  </si>
  <si>
    <t>https://www.youtube.com/watch?v=ogWPfng941s</t>
  </si>
  <si>
    <t>THE LOVELY BAD THINGS - "I Just Want You to Go Away" (Live at Burgerama III) #JAMINTHEVAN - YouTube</t>
  </si>
  <si>
    <t>https://www.youtube.com/watch?v=Ohv9alI003w</t>
  </si>
  <si>
    <t>LISSIE - "Hero" (Live in Austin, TX 2016) #JAMINTHEVAN - YouTube</t>
  </si>
  <si>
    <t>https://www.youtube.com/watch?v=OqgbZ8ae_gg</t>
  </si>
  <si>
    <t>BRIGHTENER - "Bahamas" (Live at Base Camp in Coachella Valley, CA 2016) #JAMINTHEVAN - YouTube</t>
  </si>
  <si>
    <t>https://www.youtube.com/watch?v=OYjGbgCgYiQ</t>
  </si>
  <si>
    <t>GAP DREAM - "Immediate Life Sentence" (Live at Burgerama III) #JAMINTHEVAN - YouTube</t>
  </si>
  <si>
    <t>https://www.youtube.com/watch?v=OZJAhWV-tMI</t>
  </si>
  <si>
    <t>DRAKE BELL - "Makes Me Happy" (Live from Casper Show Room, Los Angeles, CA 2015 ) #JAMINTHEVAN - YouTube</t>
  </si>
  <si>
    <t>https://www.youtube.com/watch?v=P07EKB4GHyc</t>
  </si>
  <si>
    <t>HINDS - "Garden" (Live in Austin, TX 2016) #JAMINTHEVAN - YouTube</t>
  </si>
  <si>
    <t>https://www.youtube.com/watch?v=p13POe1lAtc</t>
  </si>
  <si>
    <t>MOBLEY- "Torch" (Live at JITV HQ in Los Angeles, CA) #JAMINTHEVAN - YouTube</t>
  </si>
  <si>
    <t>https://www.youtube.com/watch?v=Pd656b8W9Mk</t>
  </si>
  <si>
    <t>RYAN BINGHAM - "Nobody Knows My Trouble" (Live in West Hollywood, CA) #JAMINTHEVAN - YouTube</t>
  </si>
  <si>
    <t>https://www.youtube.com/watch?v=PdxF4rVcB_M</t>
  </si>
  <si>
    <t>ERIC HUTCHINSON - "Rock &amp; Roll" (Live at SXSW 2014) #JAMINTHEVAN - YouTube</t>
  </si>
  <si>
    <t>https://www.youtube.com/watch?v=pKhthOtwpHg</t>
  </si>
  <si>
    <t>THE STRYPES - "What A Shame" (Live at SXSW 2014) #JAMINTHEVAN - YouTube</t>
  </si>
  <si>
    <t>https://www.youtube.com/watch?v=PM2MazB3kiU</t>
  </si>
  <si>
    <t>LP - "Muddy Waters" (Live at JITV HQ in Los Angeles, CA 2015) #JAMINTHEVAN - YouTube</t>
  </si>
  <si>
    <t>https://www.youtube.com/watch?v=PtdV6kGN8fw</t>
  </si>
  <si>
    <t>THOSE DARLINS - "In the Wilderness" (Live at SXSW 2014) #JAMINTHEVAN - YouTube</t>
  </si>
  <si>
    <t>https://www.youtube.com/watch?v=Px_T5aUQ7zI</t>
  </si>
  <si>
    <t>DANIEL ELLSWORTH &amp; THE GREAT LAKES - "Always/Never" (Live in Austin, TX 2016) #JAMINTHEVAN - YouTube</t>
  </si>
  <si>
    <t>https://www.youtube.com/watch?v=PYV44MF5nNQ</t>
  </si>
  <si>
    <t>JJ GREY AND MOFRO - "Every Minute" (Live in Napa Valley, CA 2015) #JAMINTHEVAN - YouTube</t>
  </si>
  <si>
    <t>https://www.youtube.com/watch?v=qgNq3jPdr6M</t>
  </si>
  <si>
    <t>RADIO BIRDS - "Hold On Me" (Live in Austin, TX 2016) #JAMINTHEVAN - YouTube</t>
  </si>
  <si>
    <t>https://www.youtube.com/watch?v=qItsRzho35c</t>
  </si>
  <si>
    <t>THE STRUMBELLAS - "Shovels and Dirt" (Live in Austin, TX 2016) #JAMINTHEVAN - YouTube</t>
  </si>
  <si>
    <t>https://www.youtube.com/watch?v=qkFXqTcwKe0</t>
  </si>
  <si>
    <t>YOUNGBLOOD HAWKE - "Come Looking" (Live in Venice, CA) #JAMINTHEVAN - YouTube</t>
  </si>
  <si>
    <t>https://www.youtube.com/watch?v=qqvTcsWkb7o</t>
  </si>
  <si>
    <t>THE DEVIL MAKES THREE - "Spinning Like a Top" (Live in Hollywood, CA) #JAMINTHEVAN - YouTube</t>
  </si>
  <si>
    <t>https://www.youtube.com/watch?v=qrCAzl9qazc</t>
  </si>
  <si>
    <t>BRETT DENNEN - "Wild Child" (Live at Way Over Yonder) #JAMINTHEVAN - YouTube</t>
  </si>
  <si>
    <t>https://www.youtube.com/watch?v=Qs-NBat68fA</t>
  </si>
  <si>
    <t>THE REBEL LIGHT - "Be My Baby" (Live at JITV HQ in Los Angeles, CA 2016) #JAMINTHEVAN - YouTube</t>
  </si>
  <si>
    <t>https://www.youtube.com/watch?v=R375Jecd-CE</t>
  </si>
  <si>
    <t>THE MOWGLI'S - "San Francisco" - (Live in West Hollywood, CA) #JAMINTHEVAN - YouTube</t>
  </si>
  <si>
    <t>https://www.youtube.com/watch?v=RDlwafMXh_U</t>
  </si>
  <si>
    <t>MEIKO - "Stuck on You" - (Live in Venice, CA) #JAMINTHEVAN - YouTube</t>
  </si>
  <si>
    <t>https://www.youtube.com/watch?v=rGomUoaDiTs</t>
  </si>
  <si>
    <t>THE THERMALS - "My Heart Went Cold" (Live at JITV HQ in Los Angeles, CA 2016) #JAMINTHEVAN - YouTube</t>
  </si>
  <si>
    <t>https://www.youtube.com/watch?v=rkhdN2WjkNY</t>
  </si>
  <si>
    <t>ALBERTA CROSS - "Old Man Chicago" (Live in Austin, TX 2015) #JAMINTHEVAN - YouTube</t>
  </si>
  <si>
    <t>https://www.youtube.com/watch?v=rQkyZQljvhU</t>
  </si>
  <si>
    <t>HINDS - "Easy" (Live in Austin, TX 2016) #JAMINTHEVAN - YouTube</t>
  </si>
  <si>
    <t>https://www.youtube.com/watch?v=S2OKK9Qp29E</t>
  </si>
  <si>
    <t>THE SEMI SUPERVILLAINS - "Say the Word" (Live in Austin, TX 2016) #JAMINTHEVAN - YouTube</t>
  </si>
  <si>
    <t>https://www.youtube.com/watch?v=S82CBjGv3zU</t>
  </si>
  <si>
    <t>LEE GALLAGHER AND THE HALLELUJAH - "Gloryland" (Live in San Francisco, CA) #JAMINTHEVAN - YouTube</t>
  </si>
  <si>
    <t>https://www.youtube.com/watch?v=salc8hD6suI</t>
  </si>
  <si>
    <t>JESSE HARRIS WITH STAR ROVER - "No Wrong No Right" (Live in Los Angeles, CA) #JAMINTHEVAN - YouTube</t>
  </si>
  <si>
    <t>https://www.youtube.com/watch?v=sBMPz25j3as</t>
  </si>
  <si>
    <t>THE REVIVALISTS - "Stand Up" (Live in Los Angeles, CA) #JAMINTHEVAN - YouTube</t>
  </si>
  <si>
    <t>https://www.youtube.com/watch?v=scSqq3mPHDs</t>
  </si>
  <si>
    <t>T SISTERS - "Brother Can You Spare a Dime" (Live at High Sierra Music Festival 2014) - YouTube</t>
  </si>
  <si>
    <t>https://www.youtube.com/watch?v=SfAjd8qQZNg</t>
  </si>
  <si>
    <t>THE EERIES - "Love You to Pieces" (Live in Griffith Park, CA) #JAMINTHEVAN - YouTube</t>
  </si>
  <si>
    <t>https://www.youtube.com/watch?v=SIo4HDjjgZc</t>
  </si>
  <si>
    <t>THE INFAMOUS STRINGDUSTERS - "Where the Rivers Run Cold" (Live at JITV HQ) #JAMINTHEVAN - YouTube</t>
  </si>
  <si>
    <t>https://www.youtube.com/watch?v=svJHS0-EkRU</t>
  </si>
  <si>
    <t>NICO VEGA - "Fury Oh Fury" (Live at Life is Beautiful 2013) #JAMINTHEVAN - YouTube</t>
  </si>
  <si>
    <t>https://www.youtube.com/watch?v=SVlv0d2hOU0</t>
  </si>
  <si>
    <t>Kozze Prayin' for the Weekend - YouTube</t>
  </si>
  <si>
    <t>https://www.youtube.com/watch?v=sw-KAJVS-JQ</t>
  </si>
  <si>
    <t>RUN RIVER NORTH - "Run or Hide" (Live at JITV HQ in Los Angeles, CA 2016) #JAMINTHEVAN - YouTube</t>
  </si>
  <si>
    <t>https://www.youtube.com/watch?v=sZ5LUgXBOMM</t>
  </si>
  <si>
    <t>BLITZEN TRAPPER - "Even If You Don't" (Live in Austin, TX 2016) #JAMINTHEVAN - YouTube</t>
  </si>
  <si>
    <t>https://www.youtube.com/watch?v=T17dAHtMB_s</t>
  </si>
  <si>
    <t>LUKAS NELSON - "Forget About Georgia" (Live in Austin, TX 2016) #JAMINTHEVAN - YouTube</t>
  </si>
  <si>
    <t>https://www.youtube.com/watch?v=T3FmLX37fM4</t>
  </si>
  <si>
    <t>SWIMM - "Belly" (Live at JITV HQ in Los Angeles, CA) #JAMINTHEVAN - YouTube</t>
  </si>
  <si>
    <t>https://www.youtube.com/watch?v=tn09CjGUA1Y</t>
  </si>
  <si>
    <t>MATISYAHU - "Sick for So Long" (Live in Napa Valley, CA 2014) #JAMINTHEVAN - YouTube</t>
  </si>
  <si>
    <t>https://www.youtube.com/watch?v=tUU73nJ8h6M</t>
  </si>
  <si>
    <t>CAROUSEL - "Not Enough" (Live in New Orleans) #JAMINTHEVAN - YouTube</t>
  </si>
  <si>
    <t>https://www.youtube.com/watch?v=tzYHAAqfkUQ</t>
  </si>
  <si>
    <t>THE SOFT WHITE SIXTIES - "Up to the Light" (Live in Napa Valley, CA 2014) #JAMINTHEVAN - YouTube</t>
  </si>
  <si>
    <t>https://www.youtube.com/watch?v=u9BzHEjdSx8</t>
  </si>
  <si>
    <t>ZELLA DAY - "1965" (Live in Austin, TX 2015) #JAMINTHEVAN - YouTube</t>
  </si>
  <si>
    <t>https://www.youtube.com/watch?v=Ufl71GOaK2c</t>
  </si>
  <si>
    <t>GRIZFOLK - "The Struggle" (Live in Malibu, CA) #JAMINTHEVAN - YouTube</t>
  </si>
  <si>
    <t>https://www.youtube.com/watch?v=ujKV_DST-A0</t>
  </si>
  <si>
    <t>GRIZFOLK - "Bob Marley" (Live in Austin, TX 2016) #JAMINTHEVAN - YouTube</t>
  </si>
  <si>
    <t>https://www.youtube.com/watch?v=UZHozE8ORBc</t>
  </si>
  <si>
    <t>FRANCISCO FERNANDEZ - "Gasoline and Cocaine" (Live in San Francisco, CA) #JAMINTHEVAN - YouTube</t>
  </si>
  <si>
    <t>https://www.youtube.com/watch?v=v0IKfXlFUWg</t>
  </si>
  <si>
    <t>THE WILD FEATHERS - "Into the Sun" ALL GOPRO (Live in Austin, TX 2016) #JAMINTHEVAN - YouTube</t>
  </si>
  <si>
    <t>https://www.youtube.com/watch?v=v0szgW8pkuk</t>
  </si>
  <si>
    <t>VALLEY QUEEN - "Make You Feel" (Live in Austin, TX) #JAMINTHEVAN - YouTube</t>
  </si>
  <si>
    <t>https://www.youtube.com/watch?v=vc4t54doTJs</t>
  </si>
  <si>
    <t>HEAPS N' HEAPS - "Mercury" (Live at JITV HQ in Los Angeles, CA) #JAMINTHEVAN - YouTube</t>
  </si>
  <si>
    <t>https://www.youtube.com/watch?v=VfHoKsA7n18</t>
  </si>
  <si>
    <t>ETHAN TUCKER - "Little Wing" (Live at JITV HQ in Los Angeles, CA 2016) #JAMINTHEVAN - YouTube</t>
  </si>
  <si>
    <t>https://www.youtube.com/watch?v=VZzlETxYlco</t>
  </si>
  <si>
    <t>LA FONT - "Metal Box" #JAMINTHEVAN - YouTube</t>
  </si>
  <si>
    <t>https://www.youtube.com/watch?v=W2Womd3XWLA</t>
  </si>
  <si>
    <t>SWIMM - "Beverly Hells" (Live at JITV HQ in Los Angeles, CA) #JAMINTHEVAN - YouTube</t>
  </si>
  <si>
    <t>https://www.youtube.com/watch?v=W819ffZjlxk</t>
  </si>
  <si>
    <t>LUCY &amp; LA MER - "Roomie Wanted" (Live at JITV HQ 2015) #JAMINTHEVAN - YouTube</t>
  </si>
  <si>
    <t>https://www.youtube.com/watch?v=wbRsGGLMmO4</t>
  </si>
  <si>
    <t>AROC - "Lost in the Sauce " (Live at JITV HQ in Los Angeles, 2016) #JAMINTHEVAN - YouTube</t>
  </si>
  <si>
    <t>https://www.youtube.com/watch?v=Wdbmq-5jcAA</t>
  </si>
  <si>
    <t>THE WHITE BUFFALO - "Chico" (Live at JITV HQ in Los Angeles, CA 2016) #JAMINTHEVAN - YouTube</t>
  </si>
  <si>
    <t>https://www.youtube.com/watch?v=weEVZGLPICM</t>
  </si>
  <si>
    <t>THE PAINTED HORSES - "Much Too Long" (Live in San Francisco, CA) #JAMINTHEVAN - YouTube</t>
  </si>
  <si>
    <t>https://www.youtube.com/watch?v=wixGqp1t3VA</t>
  </si>
  <si>
    <t>THE DUSTBOWL REVIVAL - "That Old Dustbowl" - #JAMINTHEVAN - YouTube</t>
  </si>
  <si>
    <t>https://www.youtube.com/watch?v=Wl36ErX3EOE</t>
  </si>
  <si>
    <t>KING - "Mister Chameleon" (Live in Austin, TX 2016) #JAMINTHEVAN - YouTube</t>
  </si>
  <si>
    <t>https://www.youtube.com/watch?v=WNErX9HCo6E</t>
  </si>
  <si>
    <t>PHASES - "Cooler" (LIve from Austin, TX 2016) #JAMINTHEVAN - YouTube</t>
  </si>
  <si>
    <t>https://www.youtube.com/watch?v=wnzEKyUNda0</t>
  </si>
  <si>
    <t>ROBERT DELONG - "In The Cards Medley" (Live at JITV HQ in Los Angeles, CA) #JAMINTHEVAN - YouTube</t>
  </si>
  <si>
    <t>https://www.youtube.com/watch?v=WPbfx2pMvLs</t>
  </si>
  <si>
    <t>CAROUSEL - "Another Day" (Live in New Orleans) #JAMINTHEVAN - YouTube</t>
  </si>
  <si>
    <t>https://www.youtube.com/watch?v=wUj6P7EeXt8</t>
  </si>
  <si>
    <t>CHERRY GLAZERR - "Grilled Cheese" (Live in Echo Park, CA) #JAMINTHEVAN - YouTube</t>
  </si>
  <si>
    <t>https://www.youtube.com/watch?v=wvxMA5pp9wk</t>
  </si>
  <si>
    <t>Nemo Achida (ft. Charly &amp; Margaux) - "Candy and Flowers" - (Live at SXSW 2012) #JAMINTHEVAN - YouTube</t>
  </si>
  <si>
    <t>https://www.youtube.com/watch?v=WWl9ktf1a00</t>
  </si>
  <si>
    <t>FORT LEAN - "Cut to the Chase" (Live in Austin, TX 2015) #JAMINTHEVAN - YouTube</t>
  </si>
  <si>
    <t>https://www.youtube.com/watch?v=X2oMy8B-zhQ</t>
  </si>
  <si>
    <t>SEGO - "Engineer Amnesia" (Live at JITV HQ in Los Angeles, CA 2016) #JAMINTHEVAN - YouTube</t>
  </si>
  <si>
    <t>https://www.youtube.com/watch?v=x5Ki5oYnTWw</t>
  </si>
  <si>
    <t>BRIGHTENER - "Make Real Friends" (Live at Base Camp in Coachella Valley, CA 2016) #JAMINTHEVAN - YouTube</t>
  </si>
  <si>
    <t>https://www.youtube.com/watch?v=XG1dR6SuX98</t>
  </si>
  <si>
    <t>GRIZFOLK - "Troublemaker" (Live in Austin, TX 2016) #JAMINTHEVAN - YouTube</t>
  </si>
  <si>
    <t>https://www.youtube.com/watch?v=xRpDC1yxRt8</t>
  </si>
  <si>
    <t>THE STRUMBELLAS - "Spirits" (Live in Austin, TX 2016) #JAMINTHEVAN - YouTube</t>
  </si>
  <si>
    <t>https://www.youtube.com/watch?v=Xz60SRTdwqY</t>
  </si>
  <si>
    <t>BLUES TRAVELER - "In Fact But Anyway" (Live in Napa Valley, CA 2014) #JAMINTHEVAN - YouTube</t>
  </si>
  <si>
    <t>https://www.youtube.com/watch?v=Y6xfjkBatyo</t>
  </si>
  <si>
    <t>HEARTLESS BASTARDS - "Gates of Dawn" (Live at JITV HQ in Los Angeles, CA) #JAMINTHEVAN - YouTube</t>
  </si>
  <si>
    <t>https://www.youtube.com/watch?v=ybDaBavZEmM</t>
  </si>
  <si>
    <t>AARON EMBRY - "So I Turn" (Live at Way Over Yonder) #JAMINTHEVAN - YouTube</t>
  </si>
  <si>
    <t>https://www.youtube.com/watch?v=YfFDIOMjc2c</t>
  </si>
  <si>
    <t>THE WHITE BUFFALO - "Last Call To Heaven" (Live at JITV HQ in Los Angeles, CA 2016) #JAMINTHEVAN - YouTube</t>
  </si>
  <si>
    <t>https://www.youtube.com/watch?v=yRWhBp4wDcE</t>
  </si>
  <si>
    <t>CORNERS - "Love Letters" (Live at Moon Block Party 2014) #JAMINTHEVAN - YouTube</t>
  </si>
  <si>
    <t>https://www.youtube.com/watch?v=Z5y5rPCHvCQ</t>
  </si>
  <si>
    <t>HARRIET - "Up Against It" (Live at JITV HQ in Los Angeles, CA 2016) #JAMINTHEVAN - YouTube</t>
  </si>
  <si>
    <t>https://www.youtube.com/watch?v=ZAwU7O9eAnM</t>
  </si>
  <si>
    <t>THE DUSTBOWL REVIVAL - "Shine" - #JAMINTHEVAN - YouTube</t>
  </si>
  <si>
    <t>https://www.youtube.com/watch?v=zcaZ6qZ-qrU</t>
  </si>
  <si>
    <t>HEARTWATCH - "Sleepless" (Live in San Francisco, CA) #JAMINTHEVAN - YouTube</t>
  </si>
  <si>
    <t>https://www.youtube.com/watch?v=ZKkBxfGTyes</t>
  </si>
  <si>
    <t>ANDY FRASCO - "Tie You Up" (Live in Austin, TX 2016) #JAMINTHEVAN - YouTube</t>
  </si>
  <si>
    <t>https://www.youtube.com/watch?v=ZL8spWct9sA</t>
  </si>
  <si>
    <t>SLOTHRUST - "Crockpot" (Live at JITV HQ in Los Angeles, CA) #JAMINTHEVAN - YouTube</t>
  </si>
  <si>
    <t>https://www.youtube.com/watch?v=ZlcY3pLW0gI</t>
  </si>
  <si>
    <t>Indie Go-Go Promo - #jaminthevan - YouTube</t>
  </si>
  <si>
    <t>https://www.youtube.com/watch?v=zLR8hBDQedM</t>
  </si>
  <si>
    <t>MIDI MATILDA - "Day Dreams" (Live at Lagunitas Brewing Co, Petaluma, CA) #JAMINTHEVAN - YouTube</t>
  </si>
  <si>
    <t>https://www.youtube.com/watch?v=zo1a5So1ba8</t>
  </si>
  <si>
    <t>LUCY &amp; LA MER - "Just Friends" (Live at JITV HQ 2015) #JAMINTHEVAN - YouTube</t>
  </si>
  <si>
    <t>https://www.youtube.com/watch?v=zx81GnGJbzI</t>
  </si>
  <si>
    <t>TALK IN TONGUES - "Still Don't Seem to Care" (Live in Torrance, CA) #JAMINTHEVAN - YouTube</t>
  </si>
  <si>
    <t>Video URL</t>
  </si>
  <si>
    <t>Copyright Notice</t>
  </si>
  <si>
    <t>Title</t>
  </si>
  <si>
    <t>Includes copyrighted content</t>
  </si>
  <si>
    <t>Blocked worldwide</t>
  </si>
  <si>
    <t>Blocked in some countries</t>
  </si>
</sst>
</file>

<file path=xl/styles.xml><?xml version="1.0" encoding="utf-8"?>
<styleSheet xmlns="http://schemas.openxmlformats.org/spreadsheetml/2006/main">
  <fonts count="3">
    <font>
      <sz val="12"/>
      <color rgb="FF000000"/>
      <name val="Calibri"/>
    </font>
    <font>
      <sz val="13"/>
      <color rgb="FF000000"/>
      <name val="Arial"/>
    </font>
    <font>
      <u/>
      <sz val="12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l7sFep-Awhw" TargetMode="External"/><Relationship Id="rId21" Type="http://schemas.openxmlformats.org/officeDocument/2006/relationships/hyperlink" Target="https://www.youtube.com/watch?v=5S_BkLWBN5Y" TargetMode="External"/><Relationship Id="rId42" Type="http://schemas.openxmlformats.org/officeDocument/2006/relationships/hyperlink" Target="https://www.youtube.com/watch?v=a3oLKFYg3Jw" TargetMode="External"/><Relationship Id="rId63" Type="http://schemas.openxmlformats.org/officeDocument/2006/relationships/hyperlink" Target="https://www.youtube.com/watch?v=cRlexq4VzXI" TargetMode="External"/><Relationship Id="rId84" Type="http://schemas.openxmlformats.org/officeDocument/2006/relationships/hyperlink" Target="https://www.youtube.com/watch?v=f7Fmh2D7A_Q" TargetMode="External"/><Relationship Id="rId138" Type="http://schemas.openxmlformats.org/officeDocument/2006/relationships/hyperlink" Target="https://www.youtube.com/watch?v=ngiMRjwXmlo" TargetMode="External"/><Relationship Id="rId159" Type="http://schemas.openxmlformats.org/officeDocument/2006/relationships/hyperlink" Target="https://www.youtube.com/watch?v=PM2MazB3kiU" TargetMode="External"/><Relationship Id="rId170" Type="http://schemas.openxmlformats.org/officeDocument/2006/relationships/hyperlink" Target="https://www.youtube.com/watch?v=RDlwafMXh_U" TargetMode="External"/><Relationship Id="rId191" Type="http://schemas.openxmlformats.org/officeDocument/2006/relationships/hyperlink" Target="https://www.youtube.com/watch?v=Ufl71GOaK2c" TargetMode="External"/><Relationship Id="rId205" Type="http://schemas.openxmlformats.org/officeDocument/2006/relationships/hyperlink" Target="https://www.youtube.com/watch?v=Wl36ErX3EOE" TargetMode="External"/><Relationship Id="rId226" Type="http://schemas.openxmlformats.org/officeDocument/2006/relationships/hyperlink" Target="https://www.youtube.com/watch?v=ZlcY3pLW0gI" TargetMode="External"/><Relationship Id="rId107" Type="http://schemas.openxmlformats.org/officeDocument/2006/relationships/hyperlink" Target="https://www.youtube.com/watch?v=j8dY-hjNyS0" TargetMode="External"/><Relationship Id="rId11" Type="http://schemas.openxmlformats.org/officeDocument/2006/relationships/hyperlink" Target="https://www.youtube.com/watch?v=1pZaga3Cjy8" TargetMode="External"/><Relationship Id="rId32" Type="http://schemas.openxmlformats.org/officeDocument/2006/relationships/hyperlink" Target="https://www.youtube.com/watch?v=8VmvZGQbojs" TargetMode="External"/><Relationship Id="rId53" Type="http://schemas.openxmlformats.org/officeDocument/2006/relationships/hyperlink" Target="https://www.youtube.com/watch?v=Bpi0yHal0rA" TargetMode="External"/><Relationship Id="rId74" Type="http://schemas.openxmlformats.org/officeDocument/2006/relationships/hyperlink" Target="https://www.youtube.com/watch?v=DKZ6zzdLAX8" TargetMode="External"/><Relationship Id="rId128" Type="http://schemas.openxmlformats.org/officeDocument/2006/relationships/hyperlink" Target="https://www.youtube.com/watch?v=MaYJarC3g8w" TargetMode="External"/><Relationship Id="rId149" Type="http://schemas.openxmlformats.org/officeDocument/2006/relationships/hyperlink" Target="https://www.youtube.com/watch?v=ogWPfng941s" TargetMode="External"/><Relationship Id="rId5" Type="http://schemas.openxmlformats.org/officeDocument/2006/relationships/hyperlink" Target="https://www.youtube.com/watch?v=0DQsnUu7n-M" TargetMode="External"/><Relationship Id="rId95" Type="http://schemas.openxmlformats.org/officeDocument/2006/relationships/hyperlink" Target="https://www.youtube.com/watch?v=GmOXNohlpJQ" TargetMode="External"/><Relationship Id="rId160" Type="http://schemas.openxmlformats.org/officeDocument/2006/relationships/hyperlink" Target="https://www.youtube.com/watch?v=PtdV6kGN8fw" TargetMode="External"/><Relationship Id="rId181" Type="http://schemas.openxmlformats.org/officeDocument/2006/relationships/hyperlink" Target="https://www.youtube.com/watch?v=svJHS0-EkRU" TargetMode="External"/><Relationship Id="rId216" Type="http://schemas.openxmlformats.org/officeDocument/2006/relationships/hyperlink" Target="https://www.youtube.com/watch?v=Xz60SRTdwqY" TargetMode="External"/><Relationship Id="rId22" Type="http://schemas.openxmlformats.org/officeDocument/2006/relationships/hyperlink" Target="https://www.youtube.com/watch?v=5Xhe-UwpXHk" TargetMode="External"/><Relationship Id="rId27" Type="http://schemas.openxmlformats.org/officeDocument/2006/relationships/hyperlink" Target="https://www.youtube.com/watch?v=7eR8sm4axgU" TargetMode="External"/><Relationship Id="rId43" Type="http://schemas.openxmlformats.org/officeDocument/2006/relationships/hyperlink" Target="https://www.youtube.com/watch?v=A8LLcyBX6BU" TargetMode="External"/><Relationship Id="rId48" Type="http://schemas.openxmlformats.org/officeDocument/2006/relationships/hyperlink" Target="https://www.youtube.com/watch?v=AXhEG6GEIH4" TargetMode="External"/><Relationship Id="rId64" Type="http://schemas.openxmlformats.org/officeDocument/2006/relationships/hyperlink" Target="https://www.youtube.com/watch?v=ctv6rfXzWOA" TargetMode="External"/><Relationship Id="rId69" Type="http://schemas.openxmlformats.org/officeDocument/2006/relationships/hyperlink" Target="https://www.youtube.com/watch?v=d8fer-SKXf4" TargetMode="External"/><Relationship Id="rId113" Type="http://schemas.openxmlformats.org/officeDocument/2006/relationships/hyperlink" Target="https://www.youtube.com/watch?v=kAeFgYjrmao" TargetMode="External"/><Relationship Id="rId118" Type="http://schemas.openxmlformats.org/officeDocument/2006/relationships/hyperlink" Target="https://www.youtube.com/watch?v=LC4GufIBps8" TargetMode="External"/><Relationship Id="rId134" Type="http://schemas.openxmlformats.org/officeDocument/2006/relationships/hyperlink" Target="https://www.youtube.com/watch?v=mYWcdMbU6nM" TargetMode="External"/><Relationship Id="rId139" Type="http://schemas.openxmlformats.org/officeDocument/2006/relationships/hyperlink" Target="https://www.youtube.com/watch?v=nh4IMDVVM5Q" TargetMode="External"/><Relationship Id="rId80" Type="http://schemas.openxmlformats.org/officeDocument/2006/relationships/hyperlink" Target="https://www.youtube.com/watch?v=EdgH3bK9J3U" TargetMode="External"/><Relationship Id="rId85" Type="http://schemas.openxmlformats.org/officeDocument/2006/relationships/hyperlink" Target="https://www.youtube.com/watch?v=fHbDsdL7kVk" TargetMode="External"/><Relationship Id="rId150" Type="http://schemas.openxmlformats.org/officeDocument/2006/relationships/hyperlink" Target="https://www.youtube.com/watch?v=Ohv9alI003w" TargetMode="External"/><Relationship Id="rId155" Type="http://schemas.openxmlformats.org/officeDocument/2006/relationships/hyperlink" Target="https://www.youtube.com/watch?v=p13POe1lAtc" TargetMode="External"/><Relationship Id="rId171" Type="http://schemas.openxmlformats.org/officeDocument/2006/relationships/hyperlink" Target="https://www.youtube.com/watch?v=rGomUoaDiTs" TargetMode="External"/><Relationship Id="rId176" Type="http://schemas.openxmlformats.org/officeDocument/2006/relationships/hyperlink" Target="https://www.youtube.com/watch?v=salc8hD6suI" TargetMode="External"/><Relationship Id="rId192" Type="http://schemas.openxmlformats.org/officeDocument/2006/relationships/hyperlink" Target="https://www.youtube.com/watch?v=ujKV_DST-A0" TargetMode="External"/><Relationship Id="rId197" Type="http://schemas.openxmlformats.org/officeDocument/2006/relationships/hyperlink" Target="https://www.youtube.com/watch?v=VfHoKsA7n18" TargetMode="External"/><Relationship Id="rId206" Type="http://schemas.openxmlformats.org/officeDocument/2006/relationships/hyperlink" Target="https://www.youtube.com/watch?v=WNErX9HCo6E" TargetMode="External"/><Relationship Id="rId227" Type="http://schemas.openxmlformats.org/officeDocument/2006/relationships/hyperlink" Target="https://www.youtube.com/watch?v=zLR8hBDQedM" TargetMode="External"/><Relationship Id="rId201" Type="http://schemas.openxmlformats.org/officeDocument/2006/relationships/hyperlink" Target="https://www.youtube.com/watch?v=wbRsGGLMmO4" TargetMode="External"/><Relationship Id="rId222" Type="http://schemas.openxmlformats.org/officeDocument/2006/relationships/hyperlink" Target="https://www.youtube.com/watch?v=ZAwU7O9eAnM" TargetMode="External"/><Relationship Id="rId12" Type="http://schemas.openxmlformats.org/officeDocument/2006/relationships/hyperlink" Target="https://www.youtube.com/watch?v=1u5lmXkptDc" TargetMode="External"/><Relationship Id="rId17" Type="http://schemas.openxmlformats.org/officeDocument/2006/relationships/hyperlink" Target="https://www.youtube.com/watch?v=3LBLeeZ2oHU" TargetMode="External"/><Relationship Id="rId33" Type="http://schemas.openxmlformats.org/officeDocument/2006/relationships/hyperlink" Target="https://www.youtube.com/watch?v=933lSNV6OFo" TargetMode="External"/><Relationship Id="rId38" Type="http://schemas.openxmlformats.org/officeDocument/2006/relationships/hyperlink" Target="https://www.youtube.com/watch?v=9OcU_9Qe2cM" TargetMode="External"/><Relationship Id="rId59" Type="http://schemas.openxmlformats.org/officeDocument/2006/relationships/hyperlink" Target="https://www.youtube.com/watch?v=cNNwz0kjRSI" TargetMode="External"/><Relationship Id="rId103" Type="http://schemas.openxmlformats.org/officeDocument/2006/relationships/hyperlink" Target="https://www.youtube.com/watch?v=HU6ST8pmRD8" TargetMode="External"/><Relationship Id="rId108" Type="http://schemas.openxmlformats.org/officeDocument/2006/relationships/hyperlink" Target="https://www.youtube.com/watch?v=j8lgV-YdZTk" TargetMode="External"/><Relationship Id="rId124" Type="http://schemas.openxmlformats.org/officeDocument/2006/relationships/hyperlink" Target="https://www.youtube.com/watch?v=Lq1p_D7AWsM" TargetMode="External"/><Relationship Id="rId129" Type="http://schemas.openxmlformats.org/officeDocument/2006/relationships/hyperlink" Target="https://www.youtube.com/watch?v=MBfjeFr67Ls" TargetMode="External"/><Relationship Id="rId54" Type="http://schemas.openxmlformats.org/officeDocument/2006/relationships/hyperlink" Target="https://www.youtube.com/watch?v=bpwmomRGXgM" TargetMode="External"/><Relationship Id="rId70" Type="http://schemas.openxmlformats.org/officeDocument/2006/relationships/hyperlink" Target="https://www.youtube.com/watch?v=DaXKysH3xMs" TargetMode="External"/><Relationship Id="rId75" Type="http://schemas.openxmlformats.org/officeDocument/2006/relationships/hyperlink" Target="https://www.youtube.com/watch?v=dltyhmMT-aM" TargetMode="External"/><Relationship Id="rId91" Type="http://schemas.openxmlformats.org/officeDocument/2006/relationships/hyperlink" Target="https://www.youtube.com/watch?v=g5-J2n0h_YE" TargetMode="External"/><Relationship Id="rId96" Type="http://schemas.openxmlformats.org/officeDocument/2006/relationships/hyperlink" Target="https://www.youtube.com/watch?v=GWA6VeWs18A" TargetMode="External"/><Relationship Id="rId140" Type="http://schemas.openxmlformats.org/officeDocument/2006/relationships/hyperlink" Target="https://www.youtube.com/watch?v=NN1fSFG12JY" TargetMode="External"/><Relationship Id="rId145" Type="http://schemas.openxmlformats.org/officeDocument/2006/relationships/hyperlink" Target="https://www.youtube.com/watch?v=O6MPlfsyuyk" TargetMode="External"/><Relationship Id="rId161" Type="http://schemas.openxmlformats.org/officeDocument/2006/relationships/hyperlink" Target="https://www.youtube.com/watch?v=Px_T5aUQ7zI" TargetMode="External"/><Relationship Id="rId166" Type="http://schemas.openxmlformats.org/officeDocument/2006/relationships/hyperlink" Target="https://www.youtube.com/watch?v=qqvTcsWkb7o" TargetMode="External"/><Relationship Id="rId182" Type="http://schemas.openxmlformats.org/officeDocument/2006/relationships/hyperlink" Target="https://www.youtube.com/watch?v=SVlv0d2hOU0" TargetMode="External"/><Relationship Id="rId187" Type="http://schemas.openxmlformats.org/officeDocument/2006/relationships/hyperlink" Target="https://www.youtube.com/watch?v=tn09CjGUA1Y" TargetMode="External"/><Relationship Id="rId217" Type="http://schemas.openxmlformats.org/officeDocument/2006/relationships/hyperlink" Target="https://www.youtube.com/watch?v=Y6xfjkBatyo" TargetMode="External"/><Relationship Id="rId1" Type="http://schemas.openxmlformats.org/officeDocument/2006/relationships/hyperlink" Target="https://www.youtube.com/watch?v=_WhJuvLzETo" TargetMode="External"/><Relationship Id="rId6" Type="http://schemas.openxmlformats.org/officeDocument/2006/relationships/hyperlink" Target="https://www.youtube.com/watch?v=0GcU5gbPTws" TargetMode="External"/><Relationship Id="rId212" Type="http://schemas.openxmlformats.org/officeDocument/2006/relationships/hyperlink" Target="https://www.youtube.com/watch?v=X2oMy8B-zhQ" TargetMode="External"/><Relationship Id="rId23" Type="http://schemas.openxmlformats.org/officeDocument/2006/relationships/hyperlink" Target="https://www.youtube.com/watch?v=6iaW1JtgOU0" TargetMode="External"/><Relationship Id="rId28" Type="http://schemas.openxmlformats.org/officeDocument/2006/relationships/hyperlink" Target="https://www.youtube.com/watch?v=7H7QAVnkQ_4" TargetMode="External"/><Relationship Id="rId49" Type="http://schemas.openxmlformats.org/officeDocument/2006/relationships/hyperlink" Target="https://www.youtube.com/watch?v=b4vJurpnJs8" TargetMode="External"/><Relationship Id="rId114" Type="http://schemas.openxmlformats.org/officeDocument/2006/relationships/hyperlink" Target="https://www.youtube.com/watch?v=kBigEYQJ-9s" TargetMode="External"/><Relationship Id="rId119" Type="http://schemas.openxmlformats.org/officeDocument/2006/relationships/hyperlink" Target="https://www.youtube.com/watch?v=LE7e018BJyM" TargetMode="External"/><Relationship Id="rId44" Type="http://schemas.openxmlformats.org/officeDocument/2006/relationships/hyperlink" Target="https://www.youtube.com/watch?v=a8RG8qpj0f0" TargetMode="External"/><Relationship Id="rId60" Type="http://schemas.openxmlformats.org/officeDocument/2006/relationships/hyperlink" Target="https://www.youtube.com/watch?v=cQsHf-uIY3U" TargetMode="External"/><Relationship Id="rId65" Type="http://schemas.openxmlformats.org/officeDocument/2006/relationships/hyperlink" Target="https://www.youtube.com/watch?v=cvC8e59rV3I" TargetMode="External"/><Relationship Id="rId81" Type="http://schemas.openxmlformats.org/officeDocument/2006/relationships/hyperlink" Target="https://www.youtube.com/watch?v=EgfEVDxd7Kc" TargetMode="External"/><Relationship Id="rId86" Type="http://schemas.openxmlformats.org/officeDocument/2006/relationships/hyperlink" Target="https://www.youtube.com/watch?v=fkdc4yoKHYI" TargetMode="External"/><Relationship Id="rId130" Type="http://schemas.openxmlformats.org/officeDocument/2006/relationships/hyperlink" Target="https://www.youtube.com/watch?v=Mc8irv3-BxM" TargetMode="External"/><Relationship Id="rId135" Type="http://schemas.openxmlformats.org/officeDocument/2006/relationships/hyperlink" Target="https://www.youtube.com/watch?v=NBgWcfGXs1s" TargetMode="External"/><Relationship Id="rId151" Type="http://schemas.openxmlformats.org/officeDocument/2006/relationships/hyperlink" Target="https://www.youtube.com/watch?v=OqgbZ8ae_gg" TargetMode="External"/><Relationship Id="rId156" Type="http://schemas.openxmlformats.org/officeDocument/2006/relationships/hyperlink" Target="https://www.youtube.com/watch?v=Pd656b8W9Mk" TargetMode="External"/><Relationship Id="rId177" Type="http://schemas.openxmlformats.org/officeDocument/2006/relationships/hyperlink" Target="https://www.youtube.com/watch?v=sBMPz25j3as" TargetMode="External"/><Relationship Id="rId198" Type="http://schemas.openxmlformats.org/officeDocument/2006/relationships/hyperlink" Target="https://www.youtube.com/watch?v=VZzlETxYlco" TargetMode="External"/><Relationship Id="rId172" Type="http://schemas.openxmlformats.org/officeDocument/2006/relationships/hyperlink" Target="https://www.youtube.com/watch?v=rkhdN2WjkNY" TargetMode="External"/><Relationship Id="rId193" Type="http://schemas.openxmlformats.org/officeDocument/2006/relationships/hyperlink" Target="https://www.youtube.com/watch?v=UZHozE8ORBc" TargetMode="External"/><Relationship Id="rId202" Type="http://schemas.openxmlformats.org/officeDocument/2006/relationships/hyperlink" Target="https://www.youtube.com/watch?v=Wdbmq-5jcAA" TargetMode="External"/><Relationship Id="rId207" Type="http://schemas.openxmlformats.org/officeDocument/2006/relationships/hyperlink" Target="https://www.youtube.com/watch?v=wnzEKyUNda0" TargetMode="External"/><Relationship Id="rId223" Type="http://schemas.openxmlformats.org/officeDocument/2006/relationships/hyperlink" Target="https://www.youtube.com/watch?v=zcaZ6qZ-qrU" TargetMode="External"/><Relationship Id="rId228" Type="http://schemas.openxmlformats.org/officeDocument/2006/relationships/hyperlink" Target="https://www.youtube.com/watch?v=zo1a5So1ba8" TargetMode="External"/><Relationship Id="rId13" Type="http://schemas.openxmlformats.org/officeDocument/2006/relationships/hyperlink" Target="https://www.youtube.com/watch?v=1ZElDKQUceU" TargetMode="External"/><Relationship Id="rId18" Type="http://schemas.openxmlformats.org/officeDocument/2006/relationships/hyperlink" Target="https://www.youtube.com/watch?v=3nKAakjfRT0" TargetMode="External"/><Relationship Id="rId39" Type="http://schemas.openxmlformats.org/officeDocument/2006/relationships/hyperlink" Target="https://www.youtube.com/watch?v=9UVyUsO9Mt8" TargetMode="External"/><Relationship Id="rId109" Type="http://schemas.openxmlformats.org/officeDocument/2006/relationships/hyperlink" Target="https://www.youtube.com/watch?v=jclNPGu8i08" TargetMode="External"/><Relationship Id="rId34" Type="http://schemas.openxmlformats.org/officeDocument/2006/relationships/hyperlink" Target="https://www.youtube.com/watch?v=98pTzBfiqlE" TargetMode="External"/><Relationship Id="rId50" Type="http://schemas.openxmlformats.org/officeDocument/2006/relationships/hyperlink" Target="https://www.youtube.com/watch?v=B8QKmYOn4Lc" TargetMode="External"/><Relationship Id="rId55" Type="http://schemas.openxmlformats.org/officeDocument/2006/relationships/hyperlink" Target="https://www.youtube.com/watch?v=BZBqRzCo9_s" TargetMode="External"/><Relationship Id="rId76" Type="http://schemas.openxmlformats.org/officeDocument/2006/relationships/hyperlink" Target="https://www.youtube.com/watch?v=dZxr9fOir_I" TargetMode="External"/><Relationship Id="rId97" Type="http://schemas.openxmlformats.org/officeDocument/2006/relationships/hyperlink" Target="https://www.youtube.com/watch?v=h-H8yEw0cIg" TargetMode="External"/><Relationship Id="rId104" Type="http://schemas.openxmlformats.org/officeDocument/2006/relationships/hyperlink" Target="https://www.youtube.com/watch?v=i28leNRGpnk" TargetMode="External"/><Relationship Id="rId120" Type="http://schemas.openxmlformats.org/officeDocument/2006/relationships/hyperlink" Target="https://www.youtube.com/watch?v=legOZ29DHhU" TargetMode="External"/><Relationship Id="rId125" Type="http://schemas.openxmlformats.org/officeDocument/2006/relationships/hyperlink" Target="https://www.youtube.com/watch?v=LyLs-saH-8I" TargetMode="External"/><Relationship Id="rId141" Type="http://schemas.openxmlformats.org/officeDocument/2006/relationships/hyperlink" Target="https://www.youtube.com/watch?v=NN7LFDTzj4c" TargetMode="External"/><Relationship Id="rId146" Type="http://schemas.openxmlformats.org/officeDocument/2006/relationships/hyperlink" Target="https://www.youtube.com/watch?v=obme7nk6eE0" TargetMode="External"/><Relationship Id="rId167" Type="http://schemas.openxmlformats.org/officeDocument/2006/relationships/hyperlink" Target="https://www.youtube.com/watch?v=qrCAzl9qazc" TargetMode="External"/><Relationship Id="rId188" Type="http://schemas.openxmlformats.org/officeDocument/2006/relationships/hyperlink" Target="https://www.youtube.com/watch?v=tUU73nJ8h6M" TargetMode="External"/><Relationship Id="rId7" Type="http://schemas.openxmlformats.org/officeDocument/2006/relationships/hyperlink" Target="https://www.youtube.com/watch?v=0Ie4z87YrPw" TargetMode="External"/><Relationship Id="rId71" Type="http://schemas.openxmlformats.org/officeDocument/2006/relationships/hyperlink" Target="https://www.youtube.com/watch?v=dBbHxutUAQU" TargetMode="External"/><Relationship Id="rId92" Type="http://schemas.openxmlformats.org/officeDocument/2006/relationships/hyperlink" Target="https://www.youtube.com/watch?v=G8W4jPcPQNY" TargetMode="External"/><Relationship Id="rId162" Type="http://schemas.openxmlformats.org/officeDocument/2006/relationships/hyperlink" Target="https://www.youtube.com/watch?v=PYV44MF5nNQ" TargetMode="External"/><Relationship Id="rId183" Type="http://schemas.openxmlformats.org/officeDocument/2006/relationships/hyperlink" Target="https://www.youtube.com/watch?v=sw-KAJVS-JQ" TargetMode="External"/><Relationship Id="rId213" Type="http://schemas.openxmlformats.org/officeDocument/2006/relationships/hyperlink" Target="https://www.youtube.com/watch?v=x5Ki5oYnTWw" TargetMode="External"/><Relationship Id="rId218" Type="http://schemas.openxmlformats.org/officeDocument/2006/relationships/hyperlink" Target="https://www.youtube.com/watch?v=ybDaBavZEmM" TargetMode="External"/><Relationship Id="rId2" Type="http://schemas.openxmlformats.org/officeDocument/2006/relationships/hyperlink" Target="https://www.youtube.com/watch?v=-dIVj3sM6v4" TargetMode="External"/><Relationship Id="rId29" Type="http://schemas.openxmlformats.org/officeDocument/2006/relationships/hyperlink" Target="https://www.youtube.com/watch?v=81QixSXlGc8" TargetMode="External"/><Relationship Id="rId24" Type="http://schemas.openxmlformats.org/officeDocument/2006/relationships/hyperlink" Target="https://www.youtube.com/watch?v=6PbSkSTtKXc" TargetMode="External"/><Relationship Id="rId40" Type="http://schemas.openxmlformats.org/officeDocument/2006/relationships/hyperlink" Target="https://www.youtube.com/watch?v=9XYjU7VLXA4" TargetMode="External"/><Relationship Id="rId45" Type="http://schemas.openxmlformats.org/officeDocument/2006/relationships/hyperlink" Target="https://www.youtube.com/watch?v=AFf4t3vAZL0" TargetMode="External"/><Relationship Id="rId66" Type="http://schemas.openxmlformats.org/officeDocument/2006/relationships/hyperlink" Target="https://www.youtube.com/watch?v=cWr9EEd9kIk" TargetMode="External"/><Relationship Id="rId87" Type="http://schemas.openxmlformats.org/officeDocument/2006/relationships/hyperlink" Target="https://www.youtube.com/watch?v=FMk2lpmTTqA" TargetMode="External"/><Relationship Id="rId110" Type="http://schemas.openxmlformats.org/officeDocument/2006/relationships/hyperlink" Target="https://www.youtube.com/watch?v=jlqfH7Um6RI" TargetMode="External"/><Relationship Id="rId115" Type="http://schemas.openxmlformats.org/officeDocument/2006/relationships/hyperlink" Target="https://www.youtube.com/watch?v=kGhzrjHbxsI" TargetMode="External"/><Relationship Id="rId131" Type="http://schemas.openxmlformats.org/officeDocument/2006/relationships/hyperlink" Target="https://www.youtube.com/watch?v=miXzXt7to3Q" TargetMode="External"/><Relationship Id="rId136" Type="http://schemas.openxmlformats.org/officeDocument/2006/relationships/hyperlink" Target="https://www.youtube.com/watch?v=NDqJbhTMfzk" TargetMode="External"/><Relationship Id="rId157" Type="http://schemas.openxmlformats.org/officeDocument/2006/relationships/hyperlink" Target="https://www.youtube.com/watch?v=PdxF4rVcB_M" TargetMode="External"/><Relationship Id="rId178" Type="http://schemas.openxmlformats.org/officeDocument/2006/relationships/hyperlink" Target="https://www.youtube.com/watch?v=scSqq3mPHDs" TargetMode="External"/><Relationship Id="rId61" Type="http://schemas.openxmlformats.org/officeDocument/2006/relationships/hyperlink" Target="https://www.youtube.com/watch?v=CR39ebPHk-Q" TargetMode="External"/><Relationship Id="rId82" Type="http://schemas.openxmlformats.org/officeDocument/2006/relationships/hyperlink" Target="https://www.youtube.com/watch?v=ELQSUQjzuYE" TargetMode="External"/><Relationship Id="rId152" Type="http://schemas.openxmlformats.org/officeDocument/2006/relationships/hyperlink" Target="https://www.youtube.com/watch?v=OYjGbgCgYiQ" TargetMode="External"/><Relationship Id="rId173" Type="http://schemas.openxmlformats.org/officeDocument/2006/relationships/hyperlink" Target="https://www.youtube.com/watch?v=rQkyZQljvhU" TargetMode="External"/><Relationship Id="rId194" Type="http://schemas.openxmlformats.org/officeDocument/2006/relationships/hyperlink" Target="https://www.youtube.com/watch?v=v0IKfXlFUWg" TargetMode="External"/><Relationship Id="rId199" Type="http://schemas.openxmlformats.org/officeDocument/2006/relationships/hyperlink" Target="https://www.youtube.com/watch?v=W2Womd3XWLA" TargetMode="External"/><Relationship Id="rId203" Type="http://schemas.openxmlformats.org/officeDocument/2006/relationships/hyperlink" Target="https://www.youtube.com/watch?v=weEVZGLPICM" TargetMode="External"/><Relationship Id="rId208" Type="http://schemas.openxmlformats.org/officeDocument/2006/relationships/hyperlink" Target="https://www.youtube.com/watch?v=WPbfx2pMvLs" TargetMode="External"/><Relationship Id="rId229" Type="http://schemas.openxmlformats.org/officeDocument/2006/relationships/hyperlink" Target="https://www.youtube.com/watch?v=zx81GnGJbzI" TargetMode="External"/><Relationship Id="rId19" Type="http://schemas.openxmlformats.org/officeDocument/2006/relationships/hyperlink" Target="https://www.youtube.com/watch?v=3WySCVCXZsU" TargetMode="External"/><Relationship Id="rId224" Type="http://schemas.openxmlformats.org/officeDocument/2006/relationships/hyperlink" Target="https://www.youtube.com/watch?v=ZKkBxfGTyes" TargetMode="External"/><Relationship Id="rId14" Type="http://schemas.openxmlformats.org/officeDocument/2006/relationships/hyperlink" Target="https://www.youtube.com/watch?v=2Prh_J17KOQ" TargetMode="External"/><Relationship Id="rId30" Type="http://schemas.openxmlformats.org/officeDocument/2006/relationships/hyperlink" Target="https://www.youtube.com/watch?v=8Aulao6E_jw" TargetMode="External"/><Relationship Id="rId35" Type="http://schemas.openxmlformats.org/officeDocument/2006/relationships/hyperlink" Target="https://www.youtube.com/watch?v=9AfFOuDrZ2M" TargetMode="External"/><Relationship Id="rId56" Type="http://schemas.openxmlformats.org/officeDocument/2006/relationships/hyperlink" Target="https://www.youtube.com/watch?v=C_ac4_s0ePE" TargetMode="External"/><Relationship Id="rId77" Type="http://schemas.openxmlformats.org/officeDocument/2006/relationships/hyperlink" Target="https://www.youtube.com/watch?v=e_0R0c1VlAk" TargetMode="External"/><Relationship Id="rId100" Type="http://schemas.openxmlformats.org/officeDocument/2006/relationships/hyperlink" Target="https://www.youtube.com/watch?v=HK1lekd0Gzg" TargetMode="External"/><Relationship Id="rId105" Type="http://schemas.openxmlformats.org/officeDocument/2006/relationships/hyperlink" Target="https://www.youtube.com/watch?v=ilB6kMeTAPA" TargetMode="External"/><Relationship Id="rId126" Type="http://schemas.openxmlformats.org/officeDocument/2006/relationships/hyperlink" Target="https://www.youtube.com/watch?v=lZGTLKX_PTk" TargetMode="External"/><Relationship Id="rId147" Type="http://schemas.openxmlformats.org/officeDocument/2006/relationships/hyperlink" Target="https://www.youtube.com/watch?v=oBvhyBj5jQI" TargetMode="External"/><Relationship Id="rId168" Type="http://schemas.openxmlformats.org/officeDocument/2006/relationships/hyperlink" Target="https://www.youtube.com/watch?v=Qs-NBat68fA" TargetMode="External"/><Relationship Id="rId8" Type="http://schemas.openxmlformats.org/officeDocument/2006/relationships/hyperlink" Target="https://www.youtube.com/watch?v=0KdmhF8nJ9k" TargetMode="External"/><Relationship Id="rId51" Type="http://schemas.openxmlformats.org/officeDocument/2006/relationships/hyperlink" Target="https://www.youtube.com/watch?v=B9Cc73wM-wI" TargetMode="External"/><Relationship Id="rId72" Type="http://schemas.openxmlformats.org/officeDocument/2006/relationships/hyperlink" Target="https://www.youtube.com/watch?v=df3JcBuvYJg" TargetMode="External"/><Relationship Id="rId93" Type="http://schemas.openxmlformats.org/officeDocument/2006/relationships/hyperlink" Target="https://www.youtube.com/watch?v=GGP_VCXd4Uo" TargetMode="External"/><Relationship Id="rId98" Type="http://schemas.openxmlformats.org/officeDocument/2006/relationships/hyperlink" Target="https://www.youtube.com/watch?v=HFvmZjXPSd8" TargetMode="External"/><Relationship Id="rId121" Type="http://schemas.openxmlformats.org/officeDocument/2006/relationships/hyperlink" Target="https://www.youtube.com/watch?v=lfe9rNQ4UDk" TargetMode="External"/><Relationship Id="rId142" Type="http://schemas.openxmlformats.org/officeDocument/2006/relationships/hyperlink" Target="https://www.youtube.com/watch?v=NRVHIuA0vOY" TargetMode="External"/><Relationship Id="rId163" Type="http://schemas.openxmlformats.org/officeDocument/2006/relationships/hyperlink" Target="https://www.youtube.com/watch?v=qgNq3jPdr6M" TargetMode="External"/><Relationship Id="rId184" Type="http://schemas.openxmlformats.org/officeDocument/2006/relationships/hyperlink" Target="https://www.youtube.com/watch?v=sZ5LUgXBOMM" TargetMode="External"/><Relationship Id="rId189" Type="http://schemas.openxmlformats.org/officeDocument/2006/relationships/hyperlink" Target="https://www.youtube.com/watch?v=tzYHAAqfkUQ" TargetMode="External"/><Relationship Id="rId219" Type="http://schemas.openxmlformats.org/officeDocument/2006/relationships/hyperlink" Target="https://www.youtube.com/watch?v=YfFDIOMjc2c" TargetMode="External"/><Relationship Id="rId3" Type="http://schemas.openxmlformats.org/officeDocument/2006/relationships/hyperlink" Target="https://www.youtube.com/watch?v=-NV6auBMkZg" TargetMode="External"/><Relationship Id="rId214" Type="http://schemas.openxmlformats.org/officeDocument/2006/relationships/hyperlink" Target="https://www.youtube.com/watch?v=XG1dR6SuX98" TargetMode="External"/><Relationship Id="rId25" Type="http://schemas.openxmlformats.org/officeDocument/2006/relationships/hyperlink" Target="https://www.youtube.com/watch?v=7A-GsbNEEFk" TargetMode="External"/><Relationship Id="rId46" Type="http://schemas.openxmlformats.org/officeDocument/2006/relationships/hyperlink" Target="https://www.youtube.com/watch?v=aV24AavMF68" TargetMode="External"/><Relationship Id="rId67" Type="http://schemas.openxmlformats.org/officeDocument/2006/relationships/hyperlink" Target="https://www.youtube.com/watch?v=CygJtS4dhN4" TargetMode="External"/><Relationship Id="rId116" Type="http://schemas.openxmlformats.org/officeDocument/2006/relationships/hyperlink" Target="https://www.youtube.com/watch?v=kvJpJemABeg" TargetMode="External"/><Relationship Id="rId137" Type="http://schemas.openxmlformats.org/officeDocument/2006/relationships/hyperlink" Target="https://www.youtube.com/watch?v=nE0pYkeyReY" TargetMode="External"/><Relationship Id="rId158" Type="http://schemas.openxmlformats.org/officeDocument/2006/relationships/hyperlink" Target="https://www.youtube.com/watch?v=pKhthOtwpHg" TargetMode="External"/><Relationship Id="rId20" Type="http://schemas.openxmlformats.org/officeDocument/2006/relationships/hyperlink" Target="https://www.youtube.com/watch?v=4JFtQs-lSiM" TargetMode="External"/><Relationship Id="rId41" Type="http://schemas.openxmlformats.org/officeDocument/2006/relationships/hyperlink" Target="https://www.youtube.com/watch?v=9ZptuI_iifE" TargetMode="External"/><Relationship Id="rId62" Type="http://schemas.openxmlformats.org/officeDocument/2006/relationships/hyperlink" Target="https://www.youtube.com/watch?v=cRii64X9ZoE" TargetMode="External"/><Relationship Id="rId83" Type="http://schemas.openxmlformats.org/officeDocument/2006/relationships/hyperlink" Target="https://www.youtube.com/watch?v=EzqJ2ixR2B8" TargetMode="External"/><Relationship Id="rId88" Type="http://schemas.openxmlformats.org/officeDocument/2006/relationships/hyperlink" Target="https://www.youtube.com/watch?v=fq4b1lkGJ0U" TargetMode="External"/><Relationship Id="rId111" Type="http://schemas.openxmlformats.org/officeDocument/2006/relationships/hyperlink" Target="https://www.youtube.com/watch?v=JrMievx9bas" TargetMode="External"/><Relationship Id="rId132" Type="http://schemas.openxmlformats.org/officeDocument/2006/relationships/hyperlink" Target="https://www.youtube.com/watch?v=mqaj10LrHos" TargetMode="External"/><Relationship Id="rId153" Type="http://schemas.openxmlformats.org/officeDocument/2006/relationships/hyperlink" Target="https://www.youtube.com/watch?v=OZJAhWV-tMI" TargetMode="External"/><Relationship Id="rId174" Type="http://schemas.openxmlformats.org/officeDocument/2006/relationships/hyperlink" Target="https://www.youtube.com/watch?v=S2OKK9Qp29E" TargetMode="External"/><Relationship Id="rId179" Type="http://schemas.openxmlformats.org/officeDocument/2006/relationships/hyperlink" Target="https://www.youtube.com/watch?v=SfAjd8qQZNg" TargetMode="External"/><Relationship Id="rId195" Type="http://schemas.openxmlformats.org/officeDocument/2006/relationships/hyperlink" Target="https://www.youtube.com/watch?v=v0szgW8pkuk" TargetMode="External"/><Relationship Id="rId209" Type="http://schemas.openxmlformats.org/officeDocument/2006/relationships/hyperlink" Target="https://www.youtube.com/watch?v=wUj6P7EeXt8" TargetMode="External"/><Relationship Id="rId190" Type="http://schemas.openxmlformats.org/officeDocument/2006/relationships/hyperlink" Target="https://www.youtube.com/watch?v=u9BzHEjdSx8" TargetMode="External"/><Relationship Id="rId204" Type="http://schemas.openxmlformats.org/officeDocument/2006/relationships/hyperlink" Target="https://www.youtube.com/watch?v=wixGqp1t3VA" TargetMode="External"/><Relationship Id="rId220" Type="http://schemas.openxmlformats.org/officeDocument/2006/relationships/hyperlink" Target="https://www.youtube.com/watch?v=yRWhBp4wDcE" TargetMode="External"/><Relationship Id="rId225" Type="http://schemas.openxmlformats.org/officeDocument/2006/relationships/hyperlink" Target="https://www.youtube.com/watch?v=ZL8spWct9sA" TargetMode="External"/><Relationship Id="rId15" Type="http://schemas.openxmlformats.org/officeDocument/2006/relationships/hyperlink" Target="https://www.youtube.com/watch?v=37X2mLf-Kfs" TargetMode="External"/><Relationship Id="rId36" Type="http://schemas.openxmlformats.org/officeDocument/2006/relationships/hyperlink" Target="https://www.youtube.com/watch?v=9JXotFrJGDY" TargetMode="External"/><Relationship Id="rId57" Type="http://schemas.openxmlformats.org/officeDocument/2006/relationships/hyperlink" Target="https://www.youtube.com/watch?v=C6nhGFVoWqA" TargetMode="External"/><Relationship Id="rId106" Type="http://schemas.openxmlformats.org/officeDocument/2006/relationships/hyperlink" Target="https://www.youtube.com/watch?v=iw7MkHp-lnE" TargetMode="External"/><Relationship Id="rId127" Type="http://schemas.openxmlformats.org/officeDocument/2006/relationships/hyperlink" Target="https://www.youtube.com/watch?v=M1Dg6X4TY3I" TargetMode="External"/><Relationship Id="rId10" Type="http://schemas.openxmlformats.org/officeDocument/2006/relationships/hyperlink" Target="https://www.youtube.com/watch?v=1PXnPZJCheg" TargetMode="External"/><Relationship Id="rId31" Type="http://schemas.openxmlformats.org/officeDocument/2006/relationships/hyperlink" Target="https://www.youtube.com/watch?v=8OqrwYDP30M" TargetMode="External"/><Relationship Id="rId52" Type="http://schemas.openxmlformats.org/officeDocument/2006/relationships/hyperlink" Target="https://www.youtube.com/watch?v=bbnRAN1pUhc" TargetMode="External"/><Relationship Id="rId73" Type="http://schemas.openxmlformats.org/officeDocument/2006/relationships/hyperlink" Target="https://www.youtube.com/watch?v=djOZGBruWb0" TargetMode="External"/><Relationship Id="rId78" Type="http://schemas.openxmlformats.org/officeDocument/2006/relationships/hyperlink" Target="https://www.youtube.com/watch?v=E1BnIfqPP94" TargetMode="External"/><Relationship Id="rId94" Type="http://schemas.openxmlformats.org/officeDocument/2006/relationships/hyperlink" Target="https://www.youtube.com/watch?v=GkQb8edTyzY" TargetMode="External"/><Relationship Id="rId99" Type="http://schemas.openxmlformats.org/officeDocument/2006/relationships/hyperlink" Target="https://www.youtube.com/watch?v=hjqA9V-_d3U" TargetMode="External"/><Relationship Id="rId101" Type="http://schemas.openxmlformats.org/officeDocument/2006/relationships/hyperlink" Target="https://www.youtube.com/watch?v=hmq6IyogD20" TargetMode="External"/><Relationship Id="rId122" Type="http://schemas.openxmlformats.org/officeDocument/2006/relationships/hyperlink" Target="https://www.youtube.com/watch?v=LJZCb4_1MRM" TargetMode="External"/><Relationship Id="rId143" Type="http://schemas.openxmlformats.org/officeDocument/2006/relationships/hyperlink" Target="https://www.youtube.com/watch?v=nXybxzeaq90" TargetMode="External"/><Relationship Id="rId148" Type="http://schemas.openxmlformats.org/officeDocument/2006/relationships/hyperlink" Target="https://www.youtube.com/watch?v=ocXFL9HR33g" TargetMode="External"/><Relationship Id="rId164" Type="http://schemas.openxmlformats.org/officeDocument/2006/relationships/hyperlink" Target="https://www.youtube.com/watch?v=qItsRzho35c" TargetMode="External"/><Relationship Id="rId169" Type="http://schemas.openxmlformats.org/officeDocument/2006/relationships/hyperlink" Target="https://www.youtube.com/watch?v=R375Jecd-CE" TargetMode="External"/><Relationship Id="rId185" Type="http://schemas.openxmlformats.org/officeDocument/2006/relationships/hyperlink" Target="https://www.youtube.com/watch?v=T17dAHtMB_s" TargetMode="External"/><Relationship Id="rId4" Type="http://schemas.openxmlformats.org/officeDocument/2006/relationships/hyperlink" Target="https://www.youtube.com/watch?v=-rmLmLZEGCA" TargetMode="External"/><Relationship Id="rId9" Type="http://schemas.openxmlformats.org/officeDocument/2006/relationships/hyperlink" Target="https://www.youtube.com/watch?v=1kwZMaMmBzw" TargetMode="External"/><Relationship Id="rId180" Type="http://schemas.openxmlformats.org/officeDocument/2006/relationships/hyperlink" Target="https://www.youtube.com/watch?v=SIo4HDjjgZc" TargetMode="External"/><Relationship Id="rId210" Type="http://schemas.openxmlformats.org/officeDocument/2006/relationships/hyperlink" Target="https://www.youtube.com/watch?v=wvxMA5pp9wk" TargetMode="External"/><Relationship Id="rId215" Type="http://schemas.openxmlformats.org/officeDocument/2006/relationships/hyperlink" Target="https://www.youtube.com/watch?v=xRpDC1yxRt8" TargetMode="External"/><Relationship Id="rId26" Type="http://schemas.openxmlformats.org/officeDocument/2006/relationships/hyperlink" Target="https://www.youtube.com/watch?v=7CbR92Mg9Zk" TargetMode="External"/><Relationship Id="rId47" Type="http://schemas.openxmlformats.org/officeDocument/2006/relationships/hyperlink" Target="https://www.youtube.com/watch?v=AvyloR6B7nM" TargetMode="External"/><Relationship Id="rId68" Type="http://schemas.openxmlformats.org/officeDocument/2006/relationships/hyperlink" Target="https://www.youtube.com/watch?v=d0tP1Ux31Po" TargetMode="External"/><Relationship Id="rId89" Type="http://schemas.openxmlformats.org/officeDocument/2006/relationships/hyperlink" Target="https://www.youtube.com/watch?v=fq4S9s7YHuY" TargetMode="External"/><Relationship Id="rId112" Type="http://schemas.openxmlformats.org/officeDocument/2006/relationships/hyperlink" Target="https://www.youtube.com/watch?v=jsv-BFnpncg" TargetMode="External"/><Relationship Id="rId133" Type="http://schemas.openxmlformats.org/officeDocument/2006/relationships/hyperlink" Target="https://www.youtube.com/watch?v=MQtHD_gdHoA" TargetMode="External"/><Relationship Id="rId154" Type="http://schemas.openxmlformats.org/officeDocument/2006/relationships/hyperlink" Target="https://www.youtube.com/watch?v=P07EKB4GHyc" TargetMode="External"/><Relationship Id="rId175" Type="http://schemas.openxmlformats.org/officeDocument/2006/relationships/hyperlink" Target="https://www.youtube.com/watch?v=S82CBjGv3zU" TargetMode="External"/><Relationship Id="rId196" Type="http://schemas.openxmlformats.org/officeDocument/2006/relationships/hyperlink" Target="https://www.youtube.com/watch?v=vc4t54doTJs" TargetMode="External"/><Relationship Id="rId200" Type="http://schemas.openxmlformats.org/officeDocument/2006/relationships/hyperlink" Target="https://www.youtube.com/watch?v=W819ffZjlxk" TargetMode="External"/><Relationship Id="rId16" Type="http://schemas.openxmlformats.org/officeDocument/2006/relationships/hyperlink" Target="https://www.youtube.com/watch?v=3CckrTZt1Go" TargetMode="External"/><Relationship Id="rId221" Type="http://schemas.openxmlformats.org/officeDocument/2006/relationships/hyperlink" Target="https://www.youtube.com/watch?v=Z5y5rPCHvCQ" TargetMode="External"/><Relationship Id="rId37" Type="http://schemas.openxmlformats.org/officeDocument/2006/relationships/hyperlink" Target="https://www.youtube.com/watch?v=9mQe5E7qHuU" TargetMode="External"/><Relationship Id="rId58" Type="http://schemas.openxmlformats.org/officeDocument/2006/relationships/hyperlink" Target="https://www.youtube.com/watch?v=cATAx8s1gLE" TargetMode="External"/><Relationship Id="rId79" Type="http://schemas.openxmlformats.org/officeDocument/2006/relationships/hyperlink" Target="https://www.youtube.com/watch?v=E7xGGg9WtKs" TargetMode="External"/><Relationship Id="rId102" Type="http://schemas.openxmlformats.org/officeDocument/2006/relationships/hyperlink" Target="https://www.youtube.com/watch?v=HQGCZsTZ6mc" TargetMode="External"/><Relationship Id="rId123" Type="http://schemas.openxmlformats.org/officeDocument/2006/relationships/hyperlink" Target="https://www.youtube.com/watch?v=llW6rNEhitI" TargetMode="External"/><Relationship Id="rId144" Type="http://schemas.openxmlformats.org/officeDocument/2006/relationships/hyperlink" Target="https://www.youtube.com/watch?v=O1XkUEfBsqE" TargetMode="External"/><Relationship Id="rId90" Type="http://schemas.openxmlformats.org/officeDocument/2006/relationships/hyperlink" Target="https://www.youtube.com/watch?v=G1Ih8MLb5IQ" TargetMode="External"/><Relationship Id="rId165" Type="http://schemas.openxmlformats.org/officeDocument/2006/relationships/hyperlink" Target="https://www.youtube.com/watch?v=qkFXqTcwKe0" TargetMode="External"/><Relationship Id="rId186" Type="http://schemas.openxmlformats.org/officeDocument/2006/relationships/hyperlink" Target="https://www.youtube.com/watch?v=T3FmLX37fM4" TargetMode="External"/><Relationship Id="rId211" Type="http://schemas.openxmlformats.org/officeDocument/2006/relationships/hyperlink" Target="https://www.youtube.com/watch?v=WWl9ktf1a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0"/>
  <sheetViews>
    <sheetView workbookViewId="0">
      <selection activeCell="A2" sqref="A2"/>
    </sheetView>
  </sheetViews>
  <sheetFormatPr defaultColWidth="13.5" defaultRowHeight="15" customHeight="1"/>
  <cols>
    <col min="1" max="1" width="39" customWidth="1"/>
    <col min="2" max="2" width="84.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9</v>
      </c>
    </row>
    <row r="6" spans="1:2">
      <c r="A6" s="1" t="s">
        <v>10</v>
      </c>
      <c r="B6" s="1" t="s">
        <v>11</v>
      </c>
    </row>
    <row r="7" spans="1:2">
      <c r="A7" s="1" t="s">
        <v>12</v>
      </c>
      <c r="B7" s="1" t="s">
        <v>13</v>
      </c>
    </row>
    <row r="8" spans="1:2">
      <c r="A8" s="1" t="s">
        <v>14</v>
      </c>
      <c r="B8" s="1" t="s">
        <v>15</v>
      </c>
    </row>
    <row r="9" spans="1:2">
      <c r="A9" s="1" t="s">
        <v>16</v>
      </c>
      <c r="B9" s="1" t="s">
        <v>17</v>
      </c>
    </row>
    <row r="10" spans="1:2">
      <c r="A10" s="1" t="s">
        <v>18</v>
      </c>
      <c r="B10" s="1" t="s">
        <v>19</v>
      </c>
    </row>
    <row r="11" spans="1:2">
      <c r="A11" s="1" t="s">
        <v>20</v>
      </c>
      <c r="B11" s="1" t="s">
        <v>21</v>
      </c>
    </row>
    <row r="12" spans="1:2">
      <c r="A12" s="1" t="s">
        <v>22</v>
      </c>
      <c r="B12" s="1" t="s">
        <v>23</v>
      </c>
    </row>
    <row r="13" spans="1:2">
      <c r="A13" s="1" t="s">
        <v>24</v>
      </c>
      <c r="B13" s="1" t="s">
        <v>25</v>
      </c>
    </row>
    <row r="14" spans="1:2">
      <c r="A14" s="1" t="s">
        <v>26</v>
      </c>
      <c r="B14" s="1" t="s">
        <v>27</v>
      </c>
    </row>
    <row r="15" spans="1:2">
      <c r="A15" s="1" t="s">
        <v>28</v>
      </c>
      <c r="B15" s="1" t="s">
        <v>29</v>
      </c>
    </row>
    <row r="16" spans="1:2">
      <c r="A16" s="1" t="s">
        <v>30</v>
      </c>
      <c r="B16" s="1" t="s">
        <v>31</v>
      </c>
    </row>
    <row r="17" spans="1:2">
      <c r="A17" s="1" t="s">
        <v>32</v>
      </c>
      <c r="B17" s="1" t="s">
        <v>33</v>
      </c>
    </row>
    <row r="18" spans="1:2">
      <c r="A18" s="1" t="s">
        <v>34</v>
      </c>
      <c r="B18" s="1" t="s">
        <v>35</v>
      </c>
    </row>
    <row r="19" spans="1:2">
      <c r="A19" s="1" t="s">
        <v>36</v>
      </c>
      <c r="B19" s="1" t="s">
        <v>37</v>
      </c>
    </row>
    <row r="20" spans="1:2">
      <c r="A20" s="1" t="s">
        <v>38</v>
      </c>
      <c r="B20" s="1" t="s">
        <v>39</v>
      </c>
    </row>
    <row r="21" spans="1:2">
      <c r="A21" s="1" t="s">
        <v>40</v>
      </c>
      <c r="B21" s="1" t="s">
        <v>41</v>
      </c>
    </row>
    <row r="22" spans="1:2">
      <c r="A22" s="1" t="s">
        <v>42</v>
      </c>
      <c r="B22" s="1" t="s">
        <v>43</v>
      </c>
    </row>
    <row r="23" spans="1:2">
      <c r="A23" s="1" t="s">
        <v>44</v>
      </c>
      <c r="B23" s="1" t="s">
        <v>45</v>
      </c>
    </row>
    <row r="24" spans="1:2">
      <c r="A24" s="1" t="s">
        <v>46</v>
      </c>
      <c r="B24" s="1" t="s">
        <v>47</v>
      </c>
    </row>
    <row r="25" spans="1:2">
      <c r="A25" s="1" t="s">
        <v>48</v>
      </c>
      <c r="B25" s="1" t="s">
        <v>49</v>
      </c>
    </row>
    <row r="26" spans="1:2">
      <c r="A26" s="1" t="s">
        <v>50</v>
      </c>
      <c r="B26" s="1" t="s">
        <v>51</v>
      </c>
    </row>
    <row r="27" spans="1:2">
      <c r="A27" s="1" t="s">
        <v>52</v>
      </c>
      <c r="B27" s="1" t="s">
        <v>53</v>
      </c>
    </row>
    <row r="28" spans="1:2">
      <c r="A28" s="1" t="s">
        <v>54</v>
      </c>
      <c r="B28" s="1" t="s">
        <v>55</v>
      </c>
    </row>
    <row r="29" spans="1:2">
      <c r="A29" s="1" t="s">
        <v>56</v>
      </c>
      <c r="B29" s="1" t="s">
        <v>57</v>
      </c>
    </row>
    <row r="30" spans="1:2">
      <c r="A30" s="1" t="s">
        <v>58</v>
      </c>
      <c r="B30" s="1" t="s">
        <v>59</v>
      </c>
    </row>
    <row r="31" spans="1:2">
      <c r="A31" s="1" t="s">
        <v>60</v>
      </c>
      <c r="B31" s="1" t="s">
        <v>61</v>
      </c>
    </row>
    <row r="32" spans="1:2">
      <c r="A32" s="1" t="s">
        <v>62</v>
      </c>
      <c r="B32" s="1" t="s">
        <v>63</v>
      </c>
    </row>
    <row r="33" spans="1:2">
      <c r="A33" s="1" t="s">
        <v>64</v>
      </c>
      <c r="B33" s="1" t="s">
        <v>65</v>
      </c>
    </row>
    <row r="34" spans="1:2">
      <c r="A34" s="1" t="s">
        <v>66</v>
      </c>
      <c r="B34" s="1" t="s">
        <v>67</v>
      </c>
    </row>
    <row r="35" spans="1:2">
      <c r="A35" s="1" t="s">
        <v>68</v>
      </c>
      <c r="B35" s="1" t="s">
        <v>69</v>
      </c>
    </row>
    <row r="36" spans="1:2">
      <c r="A36" s="1" t="s">
        <v>70</v>
      </c>
      <c r="B36" s="1" t="s">
        <v>71</v>
      </c>
    </row>
    <row r="37" spans="1:2">
      <c r="A37" s="1" t="s">
        <v>72</v>
      </c>
      <c r="B37" s="1" t="s">
        <v>73</v>
      </c>
    </row>
    <row r="38" spans="1:2">
      <c r="A38" s="1" t="s">
        <v>74</v>
      </c>
      <c r="B38" s="1" t="s">
        <v>75</v>
      </c>
    </row>
    <row r="39" spans="1:2">
      <c r="A39" s="1" t="s">
        <v>76</v>
      </c>
      <c r="B39" s="1" t="s">
        <v>77</v>
      </c>
    </row>
    <row r="40" spans="1:2">
      <c r="A40" s="1" t="s">
        <v>78</v>
      </c>
      <c r="B40" s="1" t="s">
        <v>79</v>
      </c>
    </row>
    <row r="41" spans="1:2">
      <c r="A41" s="1" t="s">
        <v>80</v>
      </c>
      <c r="B41" s="1" t="s">
        <v>81</v>
      </c>
    </row>
    <row r="42" spans="1:2">
      <c r="A42" s="1" t="s">
        <v>82</v>
      </c>
      <c r="B42" s="1" t="s">
        <v>83</v>
      </c>
    </row>
    <row r="43" spans="1:2">
      <c r="A43" s="1" t="s">
        <v>84</v>
      </c>
      <c r="B43" s="1" t="s">
        <v>85</v>
      </c>
    </row>
    <row r="44" spans="1:2">
      <c r="A44" s="1" t="s">
        <v>86</v>
      </c>
      <c r="B44" s="1" t="s">
        <v>87</v>
      </c>
    </row>
    <row r="45" spans="1:2">
      <c r="A45" s="1" t="s">
        <v>88</v>
      </c>
      <c r="B45" s="1" t="s">
        <v>89</v>
      </c>
    </row>
    <row r="46" spans="1:2">
      <c r="A46" s="1" t="s">
        <v>90</v>
      </c>
      <c r="B46" s="1" t="s">
        <v>91</v>
      </c>
    </row>
    <row r="47" spans="1:2">
      <c r="A47" s="1" t="s">
        <v>92</v>
      </c>
      <c r="B47" s="1" t="s">
        <v>93</v>
      </c>
    </row>
    <row r="48" spans="1:2">
      <c r="A48" s="1" t="s">
        <v>94</v>
      </c>
      <c r="B48" s="1" t="s">
        <v>95</v>
      </c>
    </row>
    <row r="49" spans="1:2">
      <c r="A49" s="1" t="s">
        <v>96</v>
      </c>
      <c r="B49" s="1" t="s">
        <v>97</v>
      </c>
    </row>
    <row r="50" spans="1:2">
      <c r="A50" s="1" t="s">
        <v>98</v>
      </c>
      <c r="B50" s="1" t="s">
        <v>99</v>
      </c>
    </row>
    <row r="51" spans="1:2">
      <c r="A51" s="1" t="s">
        <v>100</v>
      </c>
      <c r="B51" s="1" t="s">
        <v>101</v>
      </c>
    </row>
    <row r="52" spans="1:2">
      <c r="A52" s="1" t="s">
        <v>102</v>
      </c>
      <c r="B52" s="1" t="s">
        <v>103</v>
      </c>
    </row>
    <row r="53" spans="1:2">
      <c r="A53" s="1" t="s">
        <v>104</v>
      </c>
      <c r="B53" s="1" t="s">
        <v>105</v>
      </c>
    </row>
    <row r="54" spans="1:2">
      <c r="A54" s="1" t="s">
        <v>106</v>
      </c>
      <c r="B54" s="1" t="s">
        <v>107</v>
      </c>
    </row>
    <row r="55" spans="1:2">
      <c r="A55" s="1" t="s">
        <v>108</v>
      </c>
      <c r="B55" s="1" t="s">
        <v>109</v>
      </c>
    </row>
    <row r="56" spans="1:2">
      <c r="A56" s="1" t="s">
        <v>110</v>
      </c>
      <c r="B56" s="1" t="s">
        <v>111</v>
      </c>
    </row>
    <row r="57" spans="1:2">
      <c r="A57" s="1" t="s">
        <v>112</v>
      </c>
      <c r="B57" s="1" t="s">
        <v>113</v>
      </c>
    </row>
    <row r="58" spans="1:2">
      <c r="A58" s="1" t="s">
        <v>114</v>
      </c>
      <c r="B58" s="1" t="s">
        <v>115</v>
      </c>
    </row>
    <row r="59" spans="1:2">
      <c r="A59" s="1" t="s">
        <v>116</v>
      </c>
      <c r="B59" s="1" t="s">
        <v>117</v>
      </c>
    </row>
    <row r="60" spans="1:2">
      <c r="A60" s="1" t="s">
        <v>118</v>
      </c>
      <c r="B60" s="1" t="s">
        <v>119</v>
      </c>
    </row>
    <row r="61" spans="1:2">
      <c r="A61" s="1" t="s">
        <v>120</v>
      </c>
      <c r="B61" s="1" t="s">
        <v>121</v>
      </c>
    </row>
    <row r="62" spans="1:2">
      <c r="A62" s="1" t="s">
        <v>122</v>
      </c>
      <c r="B62" s="1" t="s">
        <v>123</v>
      </c>
    </row>
    <row r="63" spans="1:2">
      <c r="A63" s="1" t="s">
        <v>124</v>
      </c>
      <c r="B63" s="1" t="s">
        <v>125</v>
      </c>
    </row>
    <row r="64" spans="1:2">
      <c r="A64" s="1" t="s">
        <v>126</v>
      </c>
      <c r="B64" s="1" t="s">
        <v>127</v>
      </c>
    </row>
    <row r="65" spans="1:2">
      <c r="A65" s="1" t="s">
        <v>128</v>
      </c>
      <c r="B65" s="1" t="s">
        <v>129</v>
      </c>
    </row>
    <row r="66" spans="1:2">
      <c r="A66" s="1" t="s">
        <v>130</v>
      </c>
      <c r="B66" s="1" t="s">
        <v>131</v>
      </c>
    </row>
    <row r="67" spans="1:2">
      <c r="A67" s="1" t="s">
        <v>132</v>
      </c>
      <c r="B67" s="1" t="s">
        <v>133</v>
      </c>
    </row>
    <row r="68" spans="1:2">
      <c r="A68" s="1" t="s">
        <v>134</v>
      </c>
      <c r="B68" s="1" t="s">
        <v>135</v>
      </c>
    </row>
    <row r="69" spans="1:2">
      <c r="A69" s="1" t="s">
        <v>136</v>
      </c>
      <c r="B69" s="1" t="s">
        <v>137</v>
      </c>
    </row>
    <row r="70" spans="1:2">
      <c r="A70" s="1" t="s">
        <v>138</v>
      </c>
      <c r="B70" s="1" t="s">
        <v>139</v>
      </c>
    </row>
    <row r="71" spans="1:2">
      <c r="A71" s="1" t="s">
        <v>140</v>
      </c>
      <c r="B71" s="1" t="s">
        <v>141</v>
      </c>
    </row>
    <row r="72" spans="1:2">
      <c r="A72" s="1" t="s">
        <v>142</v>
      </c>
      <c r="B72" s="1" t="s">
        <v>143</v>
      </c>
    </row>
    <row r="73" spans="1:2">
      <c r="A73" s="1" t="s">
        <v>144</v>
      </c>
      <c r="B73" s="1" t="s">
        <v>145</v>
      </c>
    </row>
    <row r="74" spans="1:2">
      <c r="A74" s="1" t="s">
        <v>146</v>
      </c>
      <c r="B74" s="1" t="s">
        <v>147</v>
      </c>
    </row>
    <row r="75" spans="1:2">
      <c r="A75" s="1" t="s">
        <v>148</v>
      </c>
      <c r="B75" s="1" t="s">
        <v>149</v>
      </c>
    </row>
    <row r="76" spans="1:2">
      <c r="A76" s="1" t="s">
        <v>150</v>
      </c>
      <c r="B76" s="1" t="s">
        <v>151</v>
      </c>
    </row>
    <row r="77" spans="1:2">
      <c r="A77" s="1" t="s">
        <v>152</v>
      </c>
      <c r="B77" s="1" t="s">
        <v>153</v>
      </c>
    </row>
    <row r="78" spans="1:2">
      <c r="A78" s="1" t="s">
        <v>154</v>
      </c>
      <c r="B78" s="1" t="s">
        <v>155</v>
      </c>
    </row>
    <row r="79" spans="1:2">
      <c r="A79" s="1" t="s">
        <v>156</v>
      </c>
      <c r="B79" s="1" t="s">
        <v>157</v>
      </c>
    </row>
    <row r="80" spans="1:2">
      <c r="A80" s="1" t="s">
        <v>158</v>
      </c>
      <c r="B80" s="1" t="s">
        <v>159</v>
      </c>
    </row>
    <row r="81" spans="1:2">
      <c r="A81" s="1" t="s">
        <v>160</v>
      </c>
      <c r="B81" s="1" t="s">
        <v>161</v>
      </c>
    </row>
    <row r="82" spans="1:2">
      <c r="A82" s="1" t="s">
        <v>162</v>
      </c>
      <c r="B82" s="1" t="s">
        <v>163</v>
      </c>
    </row>
    <row r="83" spans="1:2">
      <c r="A83" s="1" t="s">
        <v>164</v>
      </c>
      <c r="B83" s="1" t="s">
        <v>165</v>
      </c>
    </row>
    <row r="84" spans="1:2">
      <c r="A84" s="1" t="s">
        <v>166</v>
      </c>
      <c r="B84" s="1" t="s">
        <v>167</v>
      </c>
    </row>
    <row r="85" spans="1:2">
      <c r="A85" s="1" t="s">
        <v>168</v>
      </c>
      <c r="B85" s="1" t="s">
        <v>169</v>
      </c>
    </row>
    <row r="86" spans="1:2">
      <c r="A86" s="1" t="s">
        <v>170</v>
      </c>
      <c r="B86" s="1" t="s">
        <v>171</v>
      </c>
    </row>
    <row r="87" spans="1:2">
      <c r="A87" s="1" t="s">
        <v>172</v>
      </c>
      <c r="B87" s="1" t="s">
        <v>173</v>
      </c>
    </row>
    <row r="88" spans="1:2">
      <c r="A88" s="1" t="s">
        <v>174</v>
      </c>
      <c r="B88" s="1" t="s">
        <v>175</v>
      </c>
    </row>
    <row r="89" spans="1:2">
      <c r="A89" s="1" t="s">
        <v>176</v>
      </c>
      <c r="B89" s="1" t="s">
        <v>177</v>
      </c>
    </row>
    <row r="90" spans="1:2">
      <c r="A90" s="1" t="s">
        <v>178</v>
      </c>
      <c r="B90" s="1" t="s">
        <v>179</v>
      </c>
    </row>
    <row r="91" spans="1:2">
      <c r="A91" s="1" t="s">
        <v>180</v>
      </c>
      <c r="B91" s="1" t="s">
        <v>181</v>
      </c>
    </row>
    <row r="92" spans="1:2">
      <c r="A92" s="1" t="s">
        <v>182</v>
      </c>
      <c r="B92" s="1" t="s">
        <v>183</v>
      </c>
    </row>
    <row r="93" spans="1:2">
      <c r="A93" s="1" t="s">
        <v>184</v>
      </c>
      <c r="B93" s="1" t="s">
        <v>185</v>
      </c>
    </row>
    <row r="94" spans="1:2">
      <c r="A94" s="1" t="s">
        <v>186</v>
      </c>
      <c r="B94" s="1" t="s">
        <v>187</v>
      </c>
    </row>
    <row r="95" spans="1:2">
      <c r="A95" s="1" t="s">
        <v>188</v>
      </c>
      <c r="B95" s="1" t="s">
        <v>189</v>
      </c>
    </row>
    <row r="96" spans="1:2">
      <c r="A96" s="1" t="s">
        <v>190</v>
      </c>
      <c r="B96" s="1" t="s">
        <v>191</v>
      </c>
    </row>
    <row r="97" spans="1:2">
      <c r="A97" s="1" t="s">
        <v>192</v>
      </c>
      <c r="B97" s="1" t="s">
        <v>193</v>
      </c>
    </row>
    <row r="98" spans="1:2">
      <c r="A98" s="1" t="s">
        <v>194</v>
      </c>
      <c r="B98" s="1" t="s">
        <v>195</v>
      </c>
    </row>
    <row r="99" spans="1:2">
      <c r="A99" s="1" t="s">
        <v>196</v>
      </c>
      <c r="B99" s="1" t="s">
        <v>197</v>
      </c>
    </row>
    <row r="100" spans="1:2">
      <c r="A100" s="1" t="s">
        <v>198</v>
      </c>
      <c r="B100" s="1" t="s">
        <v>199</v>
      </c>
    </row>
    <row r="101" spans="1:2">
      <c r="A101" s="1" t="s">
        <v>200</v>
      </c>
      <c r="B101" s="1" t="s">
        <v>201</v>
      </c>
    </row>
    <row r="102" spans="1:2">
      <c r="A102" s="1" t="s">
        <v>202</v>
      </c>
      <c r="B102" s="1" t="s">
        <v>203</v>
      </c>
    </row>
    <row r="103" spans="1:2">
      <c r="A103" s="1" t="s">
        <v>204</v>
      </c>
      <c r="B103" s="1" t="s">
        <v>205</v>
      </c>
    </row>
    <row r="104" spans="1:2">
      <c r="A104" s="1" t="s">
        <v>206</v>
      </c>
      <c r="B104" s="1" t="s">
        <v>207</v>
      </c>
    </row>
    <row r="105" spans="1:2">
      <c r="A105" s="1" t="s">
        <v>208</v>
      </c>
      <c r="B105" s="1" t="s">
        <v>209</v>
      </c>
    </row>
    <row r="106" spans="1:2">
      <c r="A106" s="1" t="s">
        <v>210</v>
      </c>
      <c r="B106" s="1" t="s">
        <v>211</v>
      </c>
    </row>
    <row r="107" spans="1:2">
      <c r="A107" s="1" t="s">
        <v>212</v>
      </c>
      <c r="B107" s="1" t="s">
        <v>213</v>
      </c>
    </row>
    <row r="108" spans="1:2">
      <c r="A108" s="1" t="s">
        <v>214</v>
      </c>
      <c r="B108" s="1" t="s">
        <v>215</v>
      </c>
    </row>
    <row r="109" spans="1:2">
      <c r="A109" s="1" t="s">
        <v>216</v>
      </c>
      <c r="B109" s="1" t="s">
        <v>217</v>
      </c>
    </row>
    <row r="110" spans="1:2">
      <c r="A110" s="1" t="s">
        <v>218</v>
      </c>
      <c r="B110" s="1" t="s">
        <v>219</v>
      </c>
    </row>
    <row r="111" spans="1:2">
      <c r="A111" s="1" t="s">
        <v>220</v>
      </c>
      <c r="B111" s="1" t="s">
        <v>221</v>
      </c>
    </row>
    <row r="112" spans="1:2">
      <c r="A112" s="1" t="s">
        <v>222</v>
      </c>
      <c r="B112" s="1" t="s">
        <v>223</v>
      </c>
    </row>
    <row r="113" spans="1:2">
      <c r="A113" s="1" t="s">
        <v>224</v>
      </c>
      <c r="B113" s="1" t="s">
        <v>225</v>
      </c>
    </row>
    <row r="114" spans="1:2">
      <c r="A114" s="1" t="s">
        <v>226</v>
      </c>
      <c r="B114" s="1" t="s">
        <v>227</v>
      </c>
    </row>
    <row r="115" spans="1:2">
      <c r="A115" s="1" t="s">
        <v>228</v>
      </c>
      <c r="B115" s="1" t="s">
        <v>229</v>
      </c>
    </row>
    <row r="116" spans="1:2">
      <c r="A116" s="1" t="s">
        <v>230</v>
      </c>
      <c r="B116" s="1" t="s">
        <v>231</v>
      </c>
    </row>
    <row r="117" spans="1:2">
      <c r="A117" s="1" t="s">
        <v>232</v>
      </c>
      <c r="B117" s="1" t="s">
        <v>233</v>
      </c>
    </row>
    <row r="118" spans="1:2">
      <c r="A118" s="1" t="s">
        <v>234</v>
      </c>
      <c r="B118" s="1" t="s">
        <v>235</v>
      </c>
    </row>
    <row r="119" spans="1:2">
      <c r="A119" s="1" t="s">
        <v>236</v>
      </c>
      <c r="B119" s="1" t="s">
        <v>237</v>
      </c>
    </row>
    <row r="120" spans="1:2">
      <c r="A120" s="1" t="s">
        <v>238</v>
      </c>
      <c r="B120" s="1" t="s">
        <v>239</v>
      </c>
    </row>
    <row r="121" spans="1:2">
      <c r="A121" s="1" t="s">
        <v>240</v>
      </c>
      <c r="B121" s="1" t="s">
        <v>241</v>
      </c>
    </row>
    <row r="122" spans="1:2">
      <c r="A122" s="1" t="s">
        <v>242</v>
      </c>
      <c r="B122" s="1" t="s">
        <v>243</v>
      </c>
    </row>
    <row r="123" spans="1:2">
      <c r="A123" s="1" t="s">
        <v>244</v>
      </c>
      <c r="B123" s="1" t="s">
        <v>245</v>
      </c>
    </row>
    <row r="124" spans="1:2">
      <c r="A124" s="1" t="s">
        <v>246</v>
      </c>
      <c r="B124" s="1" t="s">
        <v>247</v>
      </c>
    </row>
    <row r="125" spans="1:2">
      <c r="A125" s="1" t="s">
        <v>248</v>
      </c>
      <c r="B125" s="1" t="s">
        <v>249</v>
      </c>
    </row>
    <row r="126" spans="1:2">
      <c r="A126" s="1" t="s">
        <v>250</v>
      </c>
      <c r="B126" s="1" t="s">
        <v>251</v>
      </c>
    </row>
    <row r="127" spans="1:2">
      <c r="A127" s="1" t="s">
        <v>252</v>
      </c>
      <c r="B127" s="1" t="s">
        <v>253</v>
      </c>
    </row>
    <row r="128" spans="1:2">
      <c r="A128" s="1" t="s">
        <v>254</v>
      </c>
      <c r="B128" s="1" t="s">
        <v>255</v>
      </c>
    </row>
    <row r="129" spans="1:2">
      <c r="A129" s="1" t="s">
        <v>256</v>
      </c>
      <c r="B129" s="1" t="s">
        <v>257</v>
      </c>
    </row>
    <row r="130" spans="1:2">
      <c r="A130" s="1" t="s">
        <v>258</v>
      </c>
      <c r="B130" s="1" t="s">
        <v>259</v>
      </c>
    </row>
    <row r="131" spans="1:2">
      <c r="A131" s="1" t="s">
        <v>260</v>
      </c>
      <c r="B131" s="1" t="s">
        <v>261</v>
      </c>
    </row>
    <row r="132" spans="1:2">
      <c r="A132" s="1" t="s">
        <v>262</v>
      </c>
      <c r="B132" s="1" t="s">
        <v>263</v>
      </c>
    </row>
    <row r="133" spans="1:2">
      <c r="A133" s="1" t="s">
        <v>264</v>
      </c>
      <c r="B133" s="1" t="s">
        <v>265</v>
      </c>
    </row>
    <row r="134" spans="1:2">
      <c r="A134" s="1" t="s">
        <v>266</v>
      </c>
      <c r="B134" s="1" t="s">
        <v>267</v>
      </c>
    </row>
    <row r="135" spans="1:2">
      <c r="A135" s="1" t="s">
        <v>268</v>
      </c>
      <c r="B135" s="1" t="s">
        <v>269</v>
      </c>
    </row>
    <row r="136" spans="1:2">
      <c r="A136" s="1" t="s">
        <v>270</v>
      </c>
      <c r="B136" s="1" t="s">
        <v>271</v>
      </c>
    </row>
    <row r="137" spans="1:2">
      <c r="A137" s="1" t="s">
        <v>272</v>
      </c>
      <c r="B137" s="1" t="s">
        <v>273</v>
      </c>
    </row>
    <row r="138" spans="1:2">
      <c r="A138" s="1" t="s">
        <v>274</v>
      </c>
      <c r="B138" s="1" t="s">
        <v>161</v>
      </c>
    </row>
    <row r="139" spans="1:2">
      <c r="A139" s="1" t="s">
        <v>275</v>
      </c>
      <c r="B139" s="1" t="s">
        <v>276</v>
      </c>
    </row>
    <row r="140" spans="1:2">
      <c r="A140" s="1" t="s">
        <v>277</v>
      </c>
      <c r="B140" s="1" t="s">
        <v>278</v>
      </c>
    </row>
    <row r="141" spans="1:2">
      <c r="A141" s="1" t="s">
        <v>279</v>
      </c>
      <c r="B141" s="1" t="s">
        <v>280</v>
      </c>
    </row>
    <row r="142" spans="1:2">
      <c r="A142" s="1" t="s">
        <v>281</v>
      </c>
      <c r="B142" s="1" t="s">
        <v>282</v>
      </c>
    </row>
    <row r="143" spans="1:2">
      <c r="A143" s="1" t="s">
        <v>283</v>
      </c>
      <c r="B143" s="1" t="s">
        <v>284</v>
      </c>
    </row>
    <row r="144" spans="1:2">
      <c r="A144" s="1" t="s">
        <v>285</v>
      </c>
      <c r="B144" s="1" t="s">
        <v>286</v>
      </c>
    </row>
    <row r="145" spans="1:2">
      <c r="A145" s="1" t="s">
        <v>287</v>
      </c>
      <c r="B145" s="1" t="s">
        <v>288</v>
      </c>
    </row>
    <row r="146" spans="1:2">
      <c r="A146" s="1" t="s">
        <v>289</v>
      </c>
      <c r="B146" s="1" t="s">
        <v>280</v>
      </c>
    </row>
    <row r="147" spans="1:2">
      <c r="A147" s="1" t="s">
        <v>290</v>
      </c>
      <c r="B147" s="1" t="s">
        <v>291</v>
      </c>
    </row>
    <row r="148" spans="1:2">
      <c r="A148" s="1" t="s">
        <v>292</v>
      </c>
      <c r="B148" s="1" t="s">
        <v>293</v>
      </c>
    </row>
    <row r="149" spans="1:2">
      <c r="A149" s="1" t="s">
        <v>294</v>
      </c>
      <c r="B149" s="1" t="s">
        <v>295</v>
      </c>
    </row>
    <row r="150" spans="1:2">
      <c r="A150" s="1" t="s">
        <v>296</v>
      </c>
      <c r="B150" s="1" t="s">
        <v>297</v>
      </c>
    </row>
    <row r="151" spans="1:2">
      <c r="A151" s="1" t="s">
        <v>298</v>
      </c>
      <c r="B151" s="1" t="s">
        <v>299</v>
      </c>
    </row>
    <row r="152" spans="1:2">
      <c r="A152" s="1" t="s">
        <v>300</v>
      </c>
      <c r="B152" s="1" t="s">
        <v>301</v>
      </c>
    </row>
    <row r="153" spans="1:2">
      <c r="A153" s="1" t="s">
        <v>302</v>
      </c>
      <c r="B153" s="1" t="s">
        <v>303</v>
      </c>
    </row>
    <row r="154" spans="1:2">
      <c r="A154" s="1" t="s">
        <v>304</v>
      </c>
      <c r="B154" s="1" t="s">
        <v>305</v>
      </c>
    </row>
    <row r="155" spans="1:2">
      <c r="A155" s="1" t="s">
        <v>306</v>
      </c>
      <c r="B155" s="1" t="s">
        <v>307</v>
      </c>
    </row>
    <row r="156" spans="1:2">
      <c r="A156" s="1" t="s">
        <v>308</v>
      </c>
      <c r="B156" s="1" t="s">
        <v>309</v>
      </c>
    </row>
    <row r="157" spans="1:2">
      <c r="A157" s="1" t="s">
        <v>310</v>
      </c>
      <c r="B157" s="1" t="s">
        <v>311</v>
      </c>
    </row>
    <row r="158" spans="1:2">
      <c r="A158" s="1" t="s">
        <v>312</v>
      </c>
      <c r="B158" s="1" t="s">
        <v>313</v>
      </c>
    </row>
    <row r="159" spans="1:2">
      <c r="A159" s="1" t="s">
        <v>314</v>
      </c>
      <c r="B159" s="1" t="s">
        <v>315</v>
      </c>
    </row>
    <row r="160" spans="1:2">
      <c r="A160" s="1" t="s">
        <v>316</v>
      </c>
      <c r="B160" s="1" t="s">
        <v>317</v>
      </c>
    </row>
    <row r="161" spans="1:2">
      <c r="A161" s="1" t="s">
        <v>318</v>
      </c>
      <c r="B161" s="1" t="s">
        <v>319</v>
      </c>
    </row>
    <row r="162" spans="1:2">
      <c r="A162" s="1" t="s">
        <v>320</v>
      </c>
      <c r="B162" s="1" t="s">
        <v>321</v>
      </c>
    </row>
    <row r="163" spans="1:2">
      <c r="A163" s="1" t="s">
        <v>322</v>
      </c>
      <c r="B163" s="1" t="s">
        <v>323</v>
      </c>
    </row>
    <row r="164" spans="1:2">
      <c r="A164" s="1" t="s">
        <v>324</v>
      </c>
      <c r="B164" s="1" t="s">
        <v>325</v>
      </c>
    </row>
    <row r="165" spans="1:2">
      <c r="A165" s="1" t="s">
        <v>326</v>
      </c>
      <c r="B165" s="1" t="s">
        <v>327</v>
      </c>
    </row>
    <row r="166" spans="1:2">
      <c r="A166" s="1" t="s">
        <v>328</v>
      </c>
      <c r="B166" s="1" t="s">
        <v>329</v>
      </c>
    </row>
    <row r="167" spans="1:2">
      <c r="A167" s="1" t="s">
        <v>330</v>
      </c>
      <c r="B167" s="1" t="s">
        <v>331</v>
      </c>
    </row>
    <row r="168" spans="1:2">
      <c r="A168" s="1" t="s">
        <v>332</v>
      </c>
      <c r="B168" s="1" t="s">
        <v>333</v>
      </c>
    </row>
    <row r="169" spans="1:2">
      <c r="A169" s="1" t="s">
        <v>334</v>
      </c>
      <c r="B169" s="1" t="s">
        <v>335</v>
      </c>
    </row>
    <row r="170" spans="1:2">
      <c r="A170" s="1" t="s">
        <v>336</v>
      </c>
      <c r="B170" s="1" t="s">
        <v>337</v>
      </c>
    </row>
    <row r="171" spans="1:2">
      <c r="A171" s="1" t="s">
        <v>338</v>
      </c>
      <c r="B171" s="1" t="s">
        <v>339</v>
      </c>
    </row>
    <row r="172" spans="1:2">
      <c r="A172" s="1" t="s">
        <v>340</v>
      </c>
      <c r="B172" s="1" t="s">
        <v>341</v>
      </c>
    </row>
    <row r="173" spans="1:2">
      <c r="A173" s="1" t="s">
        <v>342</v>
      </c>
      <c r="B173" s="1" t="s">
        <v>343</v>
      </c>
    </row>
    <row r="174" spans="1:2">
      <c r="A174" s="1" t="s">
        <v>344</v>
      </c>
      <c r="B174" s="1" t="s">
        <v>345</v>
      </c>
    </row>
    <row r="175" spans="1:2">
      <c r="A175" s="1" t="s">
        <v>346</v>
      </c>
      <c r="B175" s="1" t="s">
        <v>347</v>
      </c>
    </row>
    <row r="176" spans="1:2">
      <c r="A176" s="1" t="s">
        <v>348</v>
      </c>
      <c r="B176" s="1" t="s">
        <v>349</v>
      </c>
    </row>
    <row r="177" spans="1:2">
      <c r="A177" s="1" t="s">
        <v>350</v>
      </c>
      <c r="B177" s="1" t="s">
        <v>351</v>
      </c>
    </row>
    <row r="178" spans="1:2">
      <c r="A178" s="1" t="s">
        <v>352</v>
      </c>
      <c r="B178" s="1" t="s">
        <v>353</v>
      </c>
    </row>
    <row r="179" spans="1:2">
      <c r="A179" s="1" t="s">
        <v>354</v>
      </c>
      <c r="B179" s="1" t="s">
        <v>355</v>
      </c>
    </row>
    <row r="180" spans="1:2">
      <c r="A180" s="1" t="s">
        <v>356</v>
      </c>
      <c r="B180" s="1" t="s">
        <v>357</v>
      </c>
    </row>
    <row r="181" spans="1:2">
      <c r="A181" s="1" t="s">
        <v>358</v>
      </c>
      <c r="B181" s="1" t="s">
        <v>359</v>
      </c>
    </row>
    <row r="182" spans="1:2">
      <c r="A182" s="1" t="s">
        <v>360</v>
      </c>
      <c r="B182" s="1" t="s">
        <v>361</v>
      </c>
    </row>
    <row r="183" spans="1:2">
      <c r="A183" s="1" t="s">
        <v>362</v>
      </c>
      <c r="B183" s="1" t="s">
        <v>363</v>
      </c>
    </row>
    <row r="184" spans="1:2">
      <c r="A184" s="1" t="s">
        <v>364</v>
      </c>
      <c r="B184" s="1" t="s">
        <v>365</v>
      </c>
    </row>
    <row r="185" spans="1:2">
      <c r="A185" s="1" t="s">
        <v>366</v>
      </c>
      <c r="B185" s="1" t="s">
        <v>367</v>
      </c>
    </row>
    <row r="186" spans="1:2">
      <c r="A186" s="1" t="s">
        <v>368</v>
      </c>
      <c r="B186" s="1" t="s">
        <v>369</v>
      </c>
    </row>
    <row r="187" spans="1:2">
      <c r="A187" s="1" t="s">
        <v>370</v>
      </c>
      <c r="B187" s="1" t="s">
        <v>371</v>
      </c>
    </row>
    <row r="188" spans="1:2">
      <c r="A188" s="1" t="s">
        <v>372</v>
      </c>
      <c r="B188" s="1" t="s">
        <v>373</v>
      </c>
    </row>
    <row r="189" spans="1:2">
      <c r="A189" s="1" t="s">
        <v>374</v>
      </c>
      <c r="B189" s="1" t="s">
        <v>375</v>
      </c>
    </row>
    <row r="190" spans="1:2">
      <c r="A190" s="1" t="s">
        <v>376</v>
      </c>
      <c r="B190" s="1" t="s">
        <v>377</v>
      </c>
    </row>
    <row r="191" spans="1:2">
      <c r="A191" s="1" t="s">
        <v>378</v>
      </c>
      <c r="B191" s="1" t="s">
        <v>379</v>
      </c>
    </row>
    <row r="192" spans="1:2">
      <c r="A192" s="1" t="s">
        <v>380</v>
      </c>
      <c r="B192" s="1" t="s">
        <v>381</v>
      </c>
    </row>
    <row r="193" spans="1:2">
      <c r="A193" s="1" t="s">
        <v>382</v>
      </c>
      <c r="B193" s="1" t="s">
        <v>383</v>
      </c>
    </row>
    <row r="194" spans="1:2">
      <c r="A194" s="1" t="s">
        <v>384</v>
      </c>
      <c r="B194" s="1" t="s">
        <v>385</v>
      </c>
    </row>
    <row r="195" spans="1:2">
      <c r="A195" s="1" t="s">
        <v>386</v>
      </c>
      <c r="B195" s="1" t="s">
        <v>387</v>
      </c>
    </row>
    <row r="196" spans="1:2">
      <c r="A196" s="1" t="s">
        <v>388</v>
      </c>
      <c r="B196" s="1" t="s">
        <v>389</v>
      </c>
    </row>
    <row r="197" spans="1:2">
      <c r="A197" s="1" t="s">
        <v>390</v>
      </c>
      <c r="B197" s="1" t="s">
        <v>391</v>
      </c>
    </row>
    <row r="198" spans="1:2">
      <c r="A198" s="1" t="s">
        <v>392</v>
      </c>
      <c r="B198" s="1" t="s">
        <v>393</v>
      </c>
    </row>
    <row r="199" spans="1:2">
      <c r="A199" s="1" t="s">
        <v>394</v>
      </c>
      <c r="B199" s="1" t="s">
        <v>395</v>
      </c>
    </row>
    <row r="200" spans="1:2">
      <c r="A200" s="1" t="s">
        <v>396</v>
      </c>
      <c r="B200" s="1" t="s">
        <v>397</v>
      </c>
    </row>
    <row r="201" spans="1:2">
      <c r="A201" s="1" t="s">
        <v>398</v>
      </c>
      <c r="B201" s="1" t="s">
        <v>399</v>
      </c>
    </row>
    <row r="202" spans="1:2">
      <c r="A202" s="1" t="s">
        <v>400</v>
      </c>
      <c r="B202" s="1" t="s">
        <v>401</v>
      </c>
    </row>
    <row r="203" spans="1:2">
      <c r="A203" s="1" t="s">
        <v>402</v>
      </c>
      <c r="B203" s="1" t="s">
        <v>403</v>
      </c>
    </row>
    <row r="204" spans="1:2">
      <c r="A204" s="1" t="s">
        <v>404</v>
      </c>
      <c r="B204" s="1" t="s">
        <v>405</v>
      </c>
    </row>
    <row r="205" spans="1:2">
      <c r="A205" s="1" t="s">
        <v>406</v>
      </c>
      <c r="B205" s="1" t="s">
        <v>407</v>
      </c>
    </row>
    <row r="206" spans="1:2">
      <c r="A206" s="1" t="s">
        <v>408</v>
      </c>
      <c r="B206" s="1" t="s">
        <v>409</v>
      </c>
    </row>
    <row r="207" spans="1:2">
      <c r="A207" s="1" t="s">
        <v>410</v>
      </c>
      <c r="B207" s="1" t="s">
        <v>411</v>
      </c>
    </row>
    <row r="208" spans="1:2">
      <c r="A208" s="1" t="s">
        <v>412</v>
      </c>
      <c r="B208" s="1" t="s">
        <v>413</v>
      </c>
    </row>
    <row r="209" spans="1:2">
      <c r="A209" s="1" t="s">
        <v>414</v>
      </c>
      <c r="B209" s="1" t="s">
        <v>415</v>
      </c>
    </row>
    <row r="210" spans="1:2">
      <c r="A210" s="1" t="s">
        <v>416</v>
      </c>
      <c r="B210" s="1" t="s">
        <v>417</v>
      </c>
    </row>
    <row r="211" spans="1:2">
      <c r="A211" s="1" t="s">
        <v>418</v>
      </c>
      <c r="B211" s="1" t="s">
        <v>419</v>
      </c>
    </row>
    <row r="212" spans="1:2">
      <c r="A212" s="1" t="s">
        <v>420</v>
      </c>
      <c r="B212" s="1" t="s">
        <v>421</v>
      </c>
    </row>
    <row r="213" spans="1:2">
      <c r="A213" s="1" t="s">
        <v>422</v>
      </c>
      <c r="B213" s="1" t="s">
        <v>423</v>
      </c>
    </row>
    <row r="214" spans="1:2">
      <c r="A214" s="1" t="s">
        <v>424</v>
      </c>
      <c r="B214" s="1" t="s">
        <v>425</v>
      </c>
    </row>
    <row r="215" spans="1:2">
      <c r="A215" s="1" t="s">
        <v>426</v>
      </c>
      <c r="B215" s="1" t="s">
        <v>427</v>
      </c>
    </row>
    <row r="216" spans="1:2">
      <c r="A216" s="1" t="s">
        <v>428</v>
      </c>
      <c r="B216" s="1" t="s">
        <v>429</v>
      </c>
    </row>
    <row r="217" spans="1:2">
      <c r="A217" s="1" t="s">
        <v>430</v>
      </c>
      <c r="B217" s="1" t="s">
        <v>431</v>
      </c>
    </row>
    <row r="218" spans="1:2">
      <c r="A218" s="1" t="s">
        <v>432</v>
      </c>
      <c r="B218" s="1" t="s">
        <v>433</v>
      </c>
    </row>
    <row r="219" spans="1:2">
      <c r="A219" s="1" t="s">
        <v>434</v>
      </c>
      <c r="B219" s="1" t="s">
        <v>435</v>
      </c>
    </row>
    <row r="220" spans="1:2">
      <c r="A220" s="1" t="s">
        <v>436</v>
      </c>
      <c r="B220" s="1" t="s">
        <v>437</v>
      </c>
    </row>
    <row r="221" spans="1:2">
      <c r="A221" s="1" t="s">
        <v>438</v>
      </c>
      <c r="B221" s="1" t="s">
        <v>439</v>
      </c>
    </row>
    <row r="222" spans="1:2">
      <c r="A222" s="1" t="s">
        <v>440</v>
      </c>
      <c r="B222" s="1" t="s">
        <v>441</v>
      </c>
    </row>
    <row r="223" spans="1:2">
      <c r="A223" s="1" t="s">
        <v>442</v>
      </c>
      <c r="B223" s="1" t="s">
        <v>443</v>
      </c>
    </row>
    <row r="224" spans="1:2">
      <c r="A224" s="1" t="s">
        <v>444</v>
      </c>
      <c r="B224" s="1" t="s">
        <v>445</v>
      </c>
    </row>
    <row r="225" spans="1:2">
      <c r="A225" s="1" t="s">
        <v>446</v>
      </c>
      <c r="B225" s="1" t="s">
        <v>447</v>
      </c>
    </row>
    <row r="226" spans="1:2">
      <c r="A226" s="1" t="s">
        <v>448</v>
      </c>
      <c r="B226" s="1" t="s">
        <v>449</v>
      </c>
    </row>
    <row r="227" spans="1:2">
      <c r="A227" s="1" t="s">
        <v>450</v>
      </c>
      <c r="B227" s="1" t="s">
        <v>451</v>
      </c>
    </row>
    <row r="228" spans="1:2">
      <c r="A228" s="1" t="s">
        <v>452</v>
      </c>
      <c r="B228" s="1" t="s">
        <v>453</v>
      </c>
    </row>
    <row r="229" spans="1:2">
      <c r="A229" s="1" t="s">
        <v>454</v>
      </c>
      <c r="B229" s="1" t="s">
        <v>455</v>
      </c>
    </row>
    <row r="230" spans="1:2">
      <c r="A230" s="1" t="s">
        <v>456</v>
      </c>
      <c r="B230" s="1" t="s">
        <v>457</v>
      </c>
    </row>
  </sheetData>
  <autoFilter ref="A1:B23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tabSelected="1" topLeftCell="A196" workbookViewId="0">
      <selection activeCell="D227" sqref="D227"/>
    </sheetView>
  </sheetViews>
  <sheetFormatPr defaultColWidth="13.5" defaultRowHeight="15" customHeight="1"/>
  <cols>
    <col min="1" max="1" width="45.75" customWidth="1"/>
    <col min="2" max="2" width="28.625" customWidth="1"/>
    <col min="3" max="3" width="101.375" bestFit="1" customWidth="1"/>
    <col min="4" max="26" width="10.5" customWidth="1"/>
  </cols>
  <sheetData>
    <row r="1" spans="1:4" ht="15.75" customHeight="1">
      <c r="A1" s="2" t="s">
        <v>458</v>
      </c>
      <c r="B1" s="2" t="s">
        <v>459</v>
      </c>
      <c r="C1" s="1" t="s">
        <v>460</v>
      </c>
    </row>
    <row r="2" spans="1:4" ht="15.75" customHeight="1">
      <c r="A2" s="3" t="str">
        <f>HYPERLINK("https://www.youtube.com/watch?v=_WhJuvLzETo","https://www.youtube.com/watch?v=_WhJuvLzETo")</f>
        <v>https://www.youtube.com/watch?v=_WhJuvLzETo</v>
      </c>
      <c r="B2" s="2" t="s">
        <v>461</v>
      </c>
      <c r="C2" s="4" t="str">
        <f>VLOOKUP(A2,'JITV export.csv'!$A$2:$B$232,2,FALSE)</f>
        <v>Saint Michael South Pacific - YouTube</v>
      </c>
      <c r="D2" s="4" t="str">
        <f>VLOOKUP(A2,'JITV export.csv'!$A:$B,2,FALSE)</f>
        <v>Saint Michael South Pacific - YouTube</v>
      </c>
    </row>
    <row r="3" spans="1:4" ht="15.75" customHeight="1">
      <c r="A3" s="3" t="str">
        <f>HYPERLINK("https://www.youtube.com/watch?v=-dIVj3sM6v4","https://www.youtube.com/watch?v=-dIVj3sM6v4")</f>
        <v>https://www.youtube.com/watch?v=-dIVj3sM6v4</v>
      </c>
      <c r="B3" s="2" t="s">
        <v>461</v>
      </c>
      <c r="C3" s="4" t="str">
        <f>VLOOKUP(A3,'JITV export.csv'!$A$2:$B$232,2,FALSE)</f>
        <v>HEAPS N' HEAPS - "Fukushima" (Live at JITV HQ in Los Angeles, CA) #JAMINTHEVAN - YouTube</v>
      </c>
      <c r="D3" s="4" t="str">
        <f>VLOOKUP(A3,'JITV export.csv'!$A:$B,2,FALSE)</f>
        <v>HEAPS N' HEAPS - "Fukushima" (Live at JITV HQ in Los Angeles, CA) #JAMINTHEVAN - YouTube</v>
      </c>
    </row>
    <row r="4" spans="1:4" ht="15.75" customHeight="1">
      <c r="A4" s="3" t="str">
        <f>HYPERLINK("https://www.youtube.com/watch?v=-NV6auBMkZg","https://www.youtube.com/watch?v=-NV6auBMkZg")</f>
        <v>https://www.youtube.com/watch?v=-NV6auBMkZg</v>
      </c>
      <c r="B4" s="2" t="s">
        <v>461</v>
      </c>
      <c r="C4" s="4" t="str">
        <f>VLOOKUP(A4,'JITV export.csv'!$A$2:$B$232,2,FALSE)</f>
        <v>PLAIN WHITE T'S - "Pause" (Live in Austin, TX 2015) #JAMINTHEVAN - YouTube</v>
      </c>
      <c r="D4" s="4" t="str">
        <f>VLOOKUP(A4,'JITV export.csv'!$A:$B,2,FALSE)</f>
        <v>PLAIN WHITE T'S - "Pause" (Live in Austin, TX 2015) #JAMINTHEVAN - YouTube</v>
      </c>
    </row>
    <row r="5" spans="1:4" ht="15.75" customHeight="1">
      <c r="A5" s="3" t="str">
        <f>HYPERLINK("https://www.youtube.com/watch?v=-rmLmLZEGCA","https://www.youtube.com/watch?v=-rmLmLZEGCA")</f>
        <v>https://www.youtube.com/watch?v=-rmLmLZEGCA</v>
      </c>
      <c r="B5" s="2" t="s">
        <v>461</v>
      </c>
      <c r="C5" s="4" t="str">
        <f>VLOOKUP(A5,'JITV export.csv'!$A$2:$B$232,2,FALSE)</f>
        <v>ROYAL TEETH - "Wild" (Live in New Orleans) #JAMINTHEVAN - YouTube</v>
      </c>
      <c r="D5" s="4" t="str">
        <f>VLOOKUP(A5,'JITV export.csv'!$A:$B,2,FALSE)</f>
        <v>ROYAL TEETH - "Wild" (Live in New Orleans) #JAMINTHEVAN - YouTube</v>
      </c>
    </row>
    <row r="6" spans="1:4" ht="15.75" customHeight="1">
      <c r="A6" s="3" t="str">
        <f>HYPERLINK("https://www.youtube.com/watch?v=0DQsnUu7n-M","https://www.youtube.com/watch?v=0DQsnUu7n-M")</f>
        <v>https://www.youtube.com/watch?v=0DQsnUu7n-M</v>
      </c>
      <c r="B6" s="2" t="s">
        <v>462</v>
      </c>
      <c r="C6" s="4" t="str">
        <f>VLOOKUP(A6,'JITV export.csv'!$A$2:$B$232,2,FALSE)</f>
        <v>BERNHOFT - "Street Lights" (Live in West Hollywood, CA) #JAMINTHEVAN - YouTube</v>
      </c>
      <c r="D6" s="4" t="str">
        <f>VLOOKUP(A6,'JITV export.csv'!$A:$B,2,FALSE)</f>
        <v>BERNHOFT - "Street Lights" (Live in West Hollywood, CA) #JAMINTHEVAN - YouTube</v>
      </c>
    </row>
    <row r="7" spans="1:4" ht="15.75" customHeight="1">
      <c r="A7" s="3" t="str">
        <f>HYPERLINK("https://www.youtube.com/watch?v=0GcU5gbPTws","https://www.youtube.com/watch?v=0GcU5gbPTws")</f>
        <v>https://www.youtube.com/watch?v=0GcU5gbPTws</v>
      </c>
      <c r="B7" s="2" t="s">
        <v>461</v>
      </c>
      <c r="C7" s="4" t="str">
        <f>VLOOKUP(A7,'JITV export.csv'!$A$2:$B$232,2,FALSE)</f>
        <v>DESI VALENTINE - "One Night Stand" (Live at JITV HQ in Los Angeles, CA 2016) #JAMINTHEVAN - YouTube</v>
      </c>
      <c r="D7" s="4" t="str">
        <f>VLOOKUP(A7,'JITV export.csv'!$A:$B,2,FALSE)</f>
        <v>DESI VALENTINE - "One Night Stand" (Live at JITV HQ in Los Angeles, CA 2016) #JAMINTHEVAN - YouTube</v>
      </c>
    </row>
    <row r="8" spans="1:4" ht="15.75" customHeight="1">
      <c r="A8" s="3" t="str">
        <f>HYPERLINK("https://www.youtube.com/watch?v=0Ie4z87YrPw","https://www.youtube.com/watch?v=0Ie4z87YrPw")</f>
        <v>https://www.youtube.com/watch?v=0Ie4z87YrPw</v>
      </c>
      <c r="B8" s="2" t="s">
        <v>461</v>
      </c>
      <c r="C8" s="4" t="str">
        <f>VLOOKUP(A8,'JITV export.csv'!$A$2:$B$232,2,FALSE)</f>
        <v>MIDI MATILDA - "Red Light District" (Live at Lagunitas Brewing Co, Petaluma, CA) #JAMINTHEVAN - YouTube</v>
      </c>
      <c r="D8" s="4" t="str">
        <f>VLOOKUP(A8,'JITV export.csv'!$A:$B,2,FALSE)</f>
        <v>MIDI MATILDA - "Red Light District" (Live at Lagunitas Brewing Co, Petaluma, CA) #JAMINTHEVAN - YouTube</v>
      </c>
    </row>
    <row r="9" spans="1:4" ht="15.75" customHeight="1">
      <c r="A9" s="3" t="str">
        <f>HYPERLINK("https://www.youtube.com/watch?v=0KdmhF8nJ9k","https://www.youtube.com/watch?v=0KdmhF8nJ9k")</f>
        <v>https://www.youtube.com/watch?v=0KdmhF8nJ9k</v>
      </c>
      <c r="B9" s="2" t="s">
        <v>461</v>
      </c>
      <c r="C9" s="4" t="str">
        <f>VLOOKUP(A9,'JITV export.csv'!$A$2:$B$232,2,FALSE)</f>
        <v>EMMETT SKYY - "Love Leads To Nothing" (Live at JITV HQ in Los Angeles, CA 2016) #JAMINTHEVAN - YouTube</v>
      </c>
      <c r="D9" s="4" t="str">
        <f>VLOOKUP(A9,'JITV export.csv'!$A:$B,2,FALSE)</f>
        <v>EMMETT SKYY - "Love Leads To Nothing" (Live at JITV HQ in Los Angeles, CA 2016) #JAMINTHEVAN - YouTube</v>
      </c>
    </row>
    <row r="10" spans="1:4" ht="15.75" customHeight="1">
      <c r="A10" s="3" t="str">
        <f>HYPERLINK("https://www.youtube.com/watch?v=1kwZMaMmBzw","https://www.youtube.com/watch?v=1kwZMaMmBzw")</f>
        <v>https://www.youtube.com/watch?v=1kwZMaMmBzw</v>
      </c>
      <c r="B10" s="2" t="s">
        <v>461</v>
      </c>
      <c r="C10" s="4" t="str">
        <f>VLOOKUP(A10,'JITV export.csv'!$A$2:$B$232,2,FALSE)</f>
        <v>LIGHTOUTS - "The Stray Boy" (Live from SXSW 2012) #JAMINTHEVAN - YouTube</v>
      </c>
      <c r="D10" s="4" t="str">
        <f>VLOOKUP(A10,'JITV export.csv'!$A:$B,2,FALSE)</f>
        <v>LIGHTOUTS - "The Stray Boy" (Live from SXSW 2012) #JAMINTHEVAN - YouTube</v>
      </c>
    </row>
    <row r="11" spans="1:4" ht="15.75" customHeight="1">
      <c r="A11" s="3" t="str">
        <f>HYPERLINK("https://www.youtube.com/watch?v=1PXnPZJCheg","https://www.youtube.com/watch?v=1PXnPZJCheg")</f>
        <v>https://www.youtube.com/watch?v=1PXnPZJCheg</v>
      </c>
      <c r="B11" s="2" t="s">
        <v>461</v>
      </c>
      <c r="C11" s="4" t="str">
        <f>VLOOKUP(A11,'JITV export.csv'!$A$2:$B$232,2,FALSE)</f>
        <v>DELTA SPIRIT - "From Now On" (Live at Outpost Fest in Orange County, CA 2015) #JAMINTHEVAN - YouTube</v>
      </c>
      <c r="D11" s="4" t="str">
        <f>VLOOKUP(A11,'JITV export.csv'!$A:$B,2,FALSE)</f>
        <v>DELTA SPIRIT - "From Now On" (Live at Outpost Fest in Orange County, CA 2015) #JAMINTHEVAN - YouTube</v>
      </c>
    </row>
    <row r="12" spans="1:4" ht="15.75" customHeight="1">
      <c r="A12" s="3" t="str">
        <f>HYPERLINK("https://www.youtube.com/watch?v=1pZaga3Cjy8","https://www.youtube.com/watch?v=1pZaga3Cjy8")</f>
        <v>https://www.youtube.com/watch?v=1pZaga3Cjy8</v>
      </c>
      <c r="B12" s="2" t="s">
        <v>461</v>
      </c>
      <c r="C12" s="4" t="str">
        <f>VLOOKUP(A12,'JITV export.csv'!$A$2:$B$232,2,FALSE)</f>
        <v>THE SHELTERS - "Birdwatching" (Live at JITV HQ in Los Angeles, CA) #JAMINTHEVAN - YouTube</v>
      </c>
      <c r="D12" s="4" t="str">
        <f>VLOOKUP(A12,'JITV export.csv'!$A:$B,2,FALSE)</f>
        <v>THE SHELTERS - "Birdwatching" (Live at JITV HQ in Los Angeles, CA) #JAMINTHEVAN - YouTube</v>
      </c>
    </row>
    <row r="13" spans="1:4" ht="15.75" customHeight="1">
      <c r="A13" s="3" t="str">
        <f>HYPERLINK("https://www.youtube.com/watch?v=1u5lmXkptDc","https://www.youtube.com/watch?v=1u5lmXkptDc")</f>
        <v>https://www.youtube.com/watch?v=1u5lmXkptDc</v>
      </c>
      <c r="B13" s="2" t="s">
        <v>461</v>
      </c>
      <c r="C13" s="4" t="str">
        <f>VLOOKUP(A13,'JITV export.csv'!$A$2:$B$232,2,FALSE)</f>
        <v>FUTUREBIRDS - "American Cowboy" (Live in Austin, TX 2015) #JAMINTHEVAN - YouTube</v>
      </c>
      <c r="D13" s="4" t="str">
        <f>VLOOKUP(A13,'JITV export.csv'!$A:$B,2,FALSE)</f>
        <v>FUTUREBIRDS - "American Cowboy" (Live in Austin, TX 2015) #JAMINTHEVAN - YouTube</v>
      </c>
    </row>
    <row r="14" spans="1:4" ht="15.75" customHeight="1">
      <c r="A14" s="3" t="str">
        <f>HYPERLINK("https://www.youtube.com/watch?v=1ZElDKQUceU","https://www.youtube.com/watch?v=1ZElDKQUceU")</f>
        <v>https://www.youtube.com/watch?v=1ZElDKQUceU</v>
      </c>
      <c r="B14" s="2" t="s">
        <v>461</v>
      </c>
      <c r="C14" s="4" t="str">
        <f>VLOOKUP(A14,'JITV export.csv'!$A$2:$B$232,2,FALSE)</f>
        <v>COURTLEND - "Kylie Jenner" (Live in Los Angeles, CA) #JAMINTHEVAN - YouTube</v>
      </c>
      <c r="D14" s="4" t="str">
        <f>VLOOKUP(A14,'JITV export.csv'!$A:$B,2,FALSE)</f>
        <v>COURTLEND - "Kylie Jenner" (Live in Los Angeles, CA) #JAMINTHEVAN - YouTube</v>
      </c>
    </row>
    <row r="15" spans="1:4" ht="15.75" customHeight="1">
      <c r="A15" s="3" t="str">
        <f>HYPERLINK("https://www.youtube.com/watch?v=2Prh_J17KOQ","https://www.youtube.com/watch?v=2Prh_J17KOQ")</f>
        <v>https://www.youtube.com/watch?v=2Prh_J17KOQ</v>
      </c>
      <c r="B15" s="2" t="s">
        <v>461</v>
      </c>
      <c r="C15" s="4" t="str">
        <f>VLOOKUP(A15,'JITV export.csv'!$A$2:$B$232,2,FALSE)</f>
        <v>THE SEMI SUPERVILLAINS - "Bad News" (Live in Austin, TX 2016) #JAMINTHEVAN - YouTube</v>
      </c>
      <c r="D15" s="4" t="str">
        <f>VLOOKUP(A15,'JITV export.csv'!$A:$B,2,FALSE)</f>
        <v>THE SEMI SUPERVILLAINS - "Bad News" (Live in Austin, TX 2016) #JAMINTHEVAN - YouTube</v>
      </c>
    </row>
    <row r="16" spans="1:4" ht="15.75" customHeight="1">
      <c r="A16" s="3" t="str">
        <f>HYPERLINK("https://www.youtube.com/watch?v=37X2mLf-Kfs","https://www.youtube.com/watch?v=37X2mLf-Kfs")</f>
        <v>https://www.youtube.com/watch?v=37X2mLf-Kfs</v>
      </c>
      <c r="B16" s="2" t="s">
        <v>461</v>
      </c>
      <c r="C16" s="4" t="str">
        <f>VLOOKUP(A16,'JITV export.csv'!$A$2:$B$232,2,FALSE)</f>
        <v>MIDI MATILDA - "Love and the Movies" (Live at Lagunitas Brewing Co, Petaluma, CA) #JAMINTHEVAN - YouTube</v>
      </c>
      <c r="D16" s="4" t="str">
        <f>VLOOKUP(A16,'JITV export.csv'!$A:$B,2,FALSE)</f>
        <v>MIDI MATILDA - "Love and the Movies" (Live at Lagunitas Brewing Co, Petaluma, CA) #JAMINTHEVAN - YouTube</v>
      </c>
    </row>
    <row r="17" spans="1:4" ht="15.75" customHeight="1">
      <c r="A17" s="3" t="str">
        <f>HYPERLINK("https://www.youtube.com/watch?v=3CckrTZt1Go","https://www.youtube.com/watch?v=3CckrTZt1Go")</f>
        <v>https://www.youtube.com/watch?v=3CckrTZt1Go</v>
      </c>
      <c r="B17" s="2" t="s">
        <v>461</v>
      </c>
      <c r="C17" s="4" t="str">
        <f>VLOOKUP(A17,'JITV export.csv'!$A$2:$B$232,2,FALSE)</f>
        <v>SEAN WATKINS - "Wave As We Run" (Live at Red Bull Records, CA) #JAMINTHEVAN - YouTube</v>
      </c>
      <c r="D17" s="4" t="str">
        <f>VLOOKUP(A17,'JITV export.csv'!$A:$B,2,FALSE)</f>
        <v>SEAN WATKINS - "Wave As We Run" (Live at Red Bull Records, CA) #JAMINTHEVAN - YouTube</v>
      </c>
    </row>
    <row r="18" spans="1:4" ht="15.75" customHeight="1">
      <c r="A18" s="3" t="str">
        <f>HYPERLINK("https://www.youtube.com/watch?v=3LBLeeZ2oHU","https://www.youtube.com/watch?v=3LBLeeZ2oHU")</f>
        <v>https://www.youtube.com/watch?v=3LBLeeZ2oHU</v>
      </c>
      <c r="B18" s="2" t="s">
        <v>461</v>
      </c>
      <c r="C18" s="4" t="str">
        <f>VLOOKUP(A18,'JITV export.csv'!$A$2:$B$232,2,FALSE)</f>
        <v>GAP DREAM - "Shine Your Light" (Live at Burgerama III) #JAMINTHEVAN - YouTube</v>
      </c>
      <c r="D18" s="4" t="str">
        <f>VLOOKUP(A18,'JITV export.csv'!$A:$B,2,FALSE)</f>
        <v>GAP DREAM - "Shine Your Light" (Live at Burgerama III) #JAMINTHEVAN - YouTube</v>
      </c>
    </row>
    <row r="19" spans="1:4" ht="15.75" customHeight="1">
      <c r="A19" s="3" t="str">
        <f>HYPERLINK("https://www.youtube.com/watch?v=3nKAakjfRT0","https://www.youtube.com/watch?v=3nKAakjfRT0")</f>
        <v>https://www.youtube.com/watch?v=3nKAakjfRT0</v>
      </c>
      <c r="B19" s="2" t="s">
        <v>461</v>
      </c>
      <c r="C19" s="4" t="str">
        <f>VLOOKUP(A19,'JITV export.csv'!$A$2:$B$232,2,FALSE)</f>
        <v>THE SEMI SUPERVILLAINS - "Magic Touch" (Live in Austin, TX 2016) #JAMINTHEVAN - YouTube</v>
      </c>
      <c r="D19" s="4" t="str">
        <f>VLOOKUP(A19,'JITV export.csv'!$A:$B,2,FALSE)</f>
        <v>THE SEMI SUPERVILLAINS - "Magic Touch" (Live in Austin, TX 2016) #JAMINTHEVAN - YouTube</v>
      </c>
    </row>
    <row r="20" spans="1:4" ht="15.75" customHeight="1">
      <c r="A20" s="3" t="str">
        <f>HYPERLINK("https://www.youtube.com/watch?v=3WySCVCXZsU","https://www.youtube.com/watch?v=3WySCVCXZsU")</f>
        <v>https://www.youtube.com/watch?v=3WySCVCXZsU</v>
      </c>
      <c r="B20" s="2" t="s">
        <v>461</v>
      </c>
      <c r="C20" s="4" t="str">
        <f>VLOOKUP(A20,'JITV export.csv'!$A$2:$B$232,2,FALSE)</f>
        <v>FENOMENON - "Feeling Good" (Live at BottleRock 2015) #JAMINTHEVAN - YouTube</v>
      </c>
      <c r="D20" s="4" t="str">
        <f>VLOOKUP(A20,'JITV export.csv'!$A:$B,2,FALSE)</f>
        <v>FENOMENON - "Feeling Good" (Live at BottleRock 2015) #JAMINTHEVAN - YouTube</v>
      </c>
    </row>
    <row r="21" spans="1:4" ht="15.75" customHeight="1">
      <c r="A21" s="3" t="str">
        <f>HYPERLINK("https://www.youtube.com/watch?v=4JFtQs-lSiM","https://www.youtube.com/watch?v=4JFtQs-lSiM")</f>
        <v>https://www.youtube.com/watch?v=4JFtQs-lSiM</v>
      </c>
      <c r="B21" s="2" t="s">
        <v>461</v>
      </c>
      <c r="C21" s="4" t="str">
        <f>VLOOKUP(A21,'JITV export.csv'!$A$2:$B$232,2,FALSE)</f>
        <v>THE FONTAINES - "Paul Newman" (Live at JITV HQ in Los Angeles, CA) #JAMINTHEVAN - YouTube</v>
      </c>
      <c r="D21" s="4" t="str">
        <f>VLOOKUP(A21,'JITV export.csv'!$A:$B,2,FALSE)</f>
        <v>THE FONTAINES - "Paul Newman" (Live at JITV HQ in Los Angeles, CA) #JAMINTHEVAN - YouTube</v>
      </c>
    </row>
    <row r="22" spans="1:4" ht="15.75" customHeight="1">
      <c r="A22" s="3" t="str">
        <f>HYPERLINK("https://www.youtube.com/watch?v=5S_BkLWBN5Y","https://www.youtube.com/watch?v=5S_BkLWBN5Y")</f>
        <v>https://www.youtube.com/watch?v=5S_BkLWBN5Y</v>
      </c>
      <c r="B22" s="2" t="s">
        <v>461</v>
      </c>
      <c r="C22" s="4" t="str">
        <f>VLOOKUP(A22,'JITV export.csv'!$A$2:$B$232,2,FALSE)</f>
        <v>ANDREW COMBS - "Foolin'" (Live in Austin, TX 2015) #JAMINTHEVAN - YouTube</v>
      </c>
      <c r="D22" s="4" t="str">
        <f>VLOOKUP(A22,'JITV export.csv'!$A:$B,2,FALSE)</f>
        <v>ANDREW COMBS - "Foolin'" (Live in Austin, TX 2015) #JAMINTHEVAN - YouTube</v>
      </c>
    </row>
    <row r="23" spans="1:4" ht="15.75" customHeight="1">
      <c r="A23" s="3" t="str">
        <f>HYPERLINK("https://www.youtube.com/watch?v=5Xhe-UwpXHk","https://www.youtube.com/watch?v=5Xhe-UwpXHk")</f>
        <v>https://www.youtube.com/watch?v=5Xhe-UwpXHk</v>
      </c>
      <c r="B23" s="2" t="s">
        <v>461</v>
      </c>
      <c r="C23" s="4" t="str">
        <f>VLOOKUP(A23,'JITV export.csv'!$A$2:$B$232,2,FALSE)</f>
        <v>THE DEAD SHIPS - "Seance" (Live at Base Camp in Coachella Valley, CA 2016) #JAMINTHEVAN - YouTube</v>
      </c>
      <c r="D23" s="4" t="str">
        <f>VLOOKUP(A23,'JITV export.csv'!$A:$B,2,FALSE)</f>
        <v>THE DEAD SHIPS - "Seance" (Live at Base Camp in Coachella Valley, CA 2016) #JAMINTHEVAN - YouTube</v>
      </c>
    </row>
    <row r="24" spans="1:4" ht="15.75" customHeight="1">
      <c r="A24" s="3" t="str">
        <f>HYPERLINK("https://www.youtube.com/watch?v=6iaW1JtgOU0","https://www.youtube.com/watch?v=6iaW1JtgOU0")</f>
        <v>https://www.youtube.com/watch?v=6iaW1JtgOU0</v>
      </c>
      <c r="B24" s="2" t="s">
        <v>461</v>
      </c>
      <c r="C24" s="4" t="str">
        <f>VLOOKUP(A24,'JITV export.csv'!$A$2:$B$232,2,FALSE)</f>
        <v>EMILY KINNEY - "Weapons" (Live at JITV HQ in Los Angeles, CA 2016) #JAMINTHEVAN - YouTube</v>
      </c>
      <c r="D24" s="4" t="str">
        <f>VLOOKUP(A24,'JITV export.csv'!$A:$B,2,FALSE)</f>
        <v>EMILY KINNEY - "Weapons" (Live at JITV HQ in Los Angeles, CA 2016) #JAMINTHEVAN - YouTube</v>
      </c>
    </row>
    <row r="25" spans="1:4" ht="15.75" customHeight="1">
      <c r="A25" s="3" t="str">
        <f>HYPERLINK("https://www.youtube.com/watch?v=6PbSkSTtKXc","https://www.youtube.com/watch?v=6PbSkSTtKXc")</f>
        <v>https://www.youtube.com/watch?v=6PbSkSTtKXc</v>
      </c>
      <c r="B25" s="2" t="s">
        <v>461</v>
      </c>
      <c r="C25" s="4" t="str">
        <f>VLOOKUP(A25,'JITV export.csv'!$A$2:$B$232,2,FALSE)</f>
        <v>MELISSA POLINAR - "Off Guard" (Live at Maker Studios) #JAMINTHEVAN - YouTube</v>
      </c>
      <c r="D25" s="4" t="str">
        <f>VLOOKUP(A25,'JITV export.csv'!$A:$B,2,FALSE)</f>
        <v>MELISSA POLINAR - "Off Guard" (Live at Maker Studios) #JAMINTHEVAN - YouTube</v>
      </c>
    </row>
    <row r="26" spans="1:4" ht="15.75" customHeight="1">
      <c r="A26" s="3" t="str">
        <f>HYPERLINK("https://www.youtube.com/watch?v=7A-GsbNEEFk","https://www.youtube.com/watch?v=7A-GsbNEEFk")</f>
        <v>https://www.youtube.com/watch?v=7A-GsbNEEFk</v>
      </c>
      <c r="B26" s="2" t="s">
        <v>461</v>
      </c>
      <c r="C26" s="4" t="str">
        <f>VLOOKUP(A26,'JITV export.csv'!$A$2:$B$232,2,FALSE)</f>
        <v>TREVOR HALL - "Green Mountain State" (Live from California Roots 2015) #JAMINTHEVAN - YouTube</v>
      </c>
      <c r="D26" s="4" t="str">
        <f>VLOOKUP(A26,'JITV export.csv'!$A:$B,2,FALSE)</f>
        <v>TREVOR HALL - "Green Mountain State" (Live from California Roots 2015) #JAMINTHEVAN - YouTube</v>
      </c>
    </row>
    <row r="27" spans="1:4" ht="15.75" customHeight="1">
      <c r="A27" s="3" t="str">
        <f>HYPERLINK("https://www.youtube.com/watch?v=7CbR92Mg9Zk","https://www.youtube.com/watch?v=7CbR92Mg9Zk")</f>
        <v>https://www.youtube.com/watch?v=7CbR92Mg9Zk</v>
      </c>
      <c r="B27" s="2" t="s">
        <v>461</v>
      </c>
      <c r="C27" s="4" t="str">
        <f>VLOOKUP(A27,'JITV export.csv'!$A$2:$B$232,2,FALSE)</f>
        <v>THE MUDDY REDS - "Waiting on Nicky" - #JAMINTHEVAN - YouTube</v>
      </c>
      <c r="D27" s="4" t="str">
        <f>VLOOKUP(A27,'JITV export.csv'!$A:$B,2,FALSE)</f>
        <v>THE MUDDY REDS - "Waiting on Nicky" - #JAMINTHEVAN - YouTube</v>
      </c>
    </row>
    <row r="28" spans="1:4" ht="15.75" customHeight="1">
      <c r="A28" s="3" t="str">
        <f>HYPERLINK("https://www.youtube.com/watch?v=7eR8sm4axgU","https://www.youtube.com/watch?v=7eR8sm4axgU")</f>
        <v>https://www.youtube.com/watch?v=7eR8sm4axgU</v>
      </c>
      <c r="B28" s="2" t="s">
        <v>461</v>
      </c>
      <c r="C28" s="4" t="str">
        <f>VLOOKUP(A28,'JITV export.csv'!$A$2:$B$232,2,FALSE)</f>
        <v>COLONY HOUSE - "Silhouettes" (Live in Austin, TX 2015) #JAMINTHEVAN - YouTube</v>
      </c>
      <c r="D28" s="4" t="str">
        <f>VLOOKUP(A28,'JITV export.csv'!$A:$B,2,FALSE)</f>
        <v>COLONY HOUSE - "Silhouettes" (Live in Austin, TX 2015) #JAMINTHEVAN - YouTube</v>
      </c>
    </row>
    <row r="29" spans="1:4" ht="15.75" customHeight="1">
      <c r="A29" s="3" t="str">
        <f>HYPERLINK("https://www.youtube.com/watch?v=7H7QAVnkQ_4","https://www.youtube.com/watch?v=7H7QAVnkQ_4")</f>
        <v>https://www.youtube.com/watch?v=7H7QAVnkQ_4</v>
      </c>
      <c r="B29" s="2" t="s">
        <v>461</v>
      </c>
      <c r="C29" s="4" t="str">
        <f>VLOOKUP(A29,'JITV export.csv'!$A$2:$B$232,2,FALSE)</f>
        <v>SUBLIME WITH ROME - "Wherever You Go" (Live at JITV HQ in Los Angeles, CA) #JAMINTHEVAN - YouTube</v>
      </c>
      <c r="D29" s="4" t="str">
        <f>VLOOKUP(A29,'JITV export.csv'!$A:$B,2,FALSE)</f>
        <v>SUBLIME WITH ROME - "Wherever You Go" (Live at JITV HQ in Los Angeles, CA) #JAMINTHEVAN - YouTube</v>
      </c>
    </row>
    <row r="30" spans="1:4" ht="15.75" customHeight="1">
      <c r="A30" s="3" t="str">
        <f>HYPERLINK("https://www.youtube.com/watch?v=81QixSXlGc8","https://www.youtube.com/watch?v=81QixSXlGc8")</f>
        <v>https://www.youtube.com/watch?v=81QixSXlGc8</v>
      </c>
      <c r="B30" s="2" t="s">
        <v>461</v>
      </c>
      <c r="C30" s="4" t="str">
        <f>VLOOKUP(A30,'JITV export.csv'!$A$2:$B$232,2,FALSE)</f>
        <v>IRATION - "Hotting Up" (Live from California Roots 2015) #JAMINTHEVAN - YouTube</v>
      </c>
      <c r="D30" s="4" t="str">
        <f>VLOOKUP(A30,'JITV export.csv'!$A:$B,2,FALSE)</f>
        <v>IRATION - "Hotting Up" (Live from California Roots 2015) #JAMINTHEVAN - YouTube</v>
      </c>
    </row>
    <row r="31" spans="1:4" ht="15.75" customHeight="1">
      <c r="A31" s="3" t="str">
        <f>HYPERLINK("https://www.youtube.com/watch?v=8Aulao6E_jw","https://www.youtube.com/watch?v=8Aulao6E_jw")</f>
        <v>https://www.youtube.com/watch?v=8Aulao6E_jw</v>
      </c>
      <c r="B31" s="2" t="s">
        <v>461</v>
      </c>
      <c r="C31" s="4" t="str">
        <f>VLOOKUP(A31,'JITV export.csv'!$A$2:$B$232,2,FALSE)</f>
        <v>FUTUREBIRDS - "Moonage Daydream" (Live at JITV HQ 2016) #JAMINTHEVAN - YouTube</v>
      </c>
      <c r="D31" s="4" t="str">
        <f>VLOOKUP(A31,'JITV export.csv'!$A:$B,2,FALSE)</f>
        <v>FUTUREBIRDS - "Moonage Daydream" (Live at JITV HQ 2016) #JAMINTHEVAN - YouTube</v>
      </c>
    </row>
    <row r="32" spans="1:4" ht="15.75" customHeight="1">
      <c r="A32" s="3" t="str">
        <f>HYPERLINK("https://www.youtube.com/watch?v=8OqrwYDP30M","https://www.youtube.com/watch?v=8OqrwYDP30M")</f>
        <v>https://www.youtube.com/watch?v=8OqrwYDP30M</v>
      </c>
      <c r="B32" s="2" t="s">
        <v>461</v>
      </c>
      <c r="C32" s="4" t="str">
        <f>VLOOKUP(A32,'JITV export.csv'!$A$2:$B$232,2,FALSE)</f>
        <v>Ne'illa - "Loco Motion" - YouTube</v>
      </c>
      <c r="D32" s="4" t="str">
        <f>VLOOKUP(A32,'JITV export.csv'!$A:$B,2,FALSE)</f>
        <v>Ne'illa - "Loco Motion" - YouTube</v>
      </c>
    </row>
    <row r="33" spans="1:4" ht="15.75" customHeight="1">
      <c r="A33" s="3" t="str">
        <f>HYPERLINK("https://www.youtube.com/watch?v=8VmvZGQbojs","https://www.youtube.com/watch?v=8VmvZGQbojs")</f>
        <v>https://www.youtube.com/watch?v=8VmvZGQbojs</v>
      </c>
      <c r="B33" s="2" t="s">
        <v>461</v>
      </c>
      <c r="C33" s="4" t="str">
        <f>VLOOKUP(A33,'JITV export.csv'!$A$2:$B$232,2,FALSE)</f>
        <v>TREVOR HALL - "Still Water" (Live from California Roots 2015) #JAMINTHEVAN - YouTube</v>
      </c>
      <c r="D33" s="4" t="str">
        <f>VLOOKUP(A33,'JITV export.csv'!$A:$B,2,FALSE)</f>
        <v>TREVOR HALL - "Still Water" (Live from California Roots 2015) #JAMINTHEVAN - YouTube</v>
      </c>
    </row>
    <row r="34" spans="1:4" ht="15.75" customHeight="1">
      <c r="A34" s="3" t="str">
        <f>HYPERLINK("https://www.youtube.com/watch?v=933lSNV6OFo","https://www.youtube.com/watch?v=933lSNV6OFo")</f>
        <v>https://www.youtube.com/watch?v=933lSNV6OFo</v>
      </c>
      <c r="B34" s="2" t="s">
        <v>461</v>
      </c>
      <c r="C34" s="4" t="str">
        <f>VLOOKUP(A34,'JITV export.csv'!$A$2:$B$232,2,FALSE)</f>
        <v>FIVE KNIVES - "Savages" (Live from Casper Show Room, Los Angeles, CA 2015 ) #JAMINTHEVAN - YouTube</v>
      </c>
      <c r="D34" s="4" t="str">
        <f>VLOOKUP(A34,'JITV export.csv'!$A:$B,2,FALSE)</f>
        <v>FIVE KNIVES - "Savages" (Live from Casper Show Room, Los Angeles, CA 2015 ) #JAMINTHEVAN - YouTube</v>
      </c>
    </row>
    <row r="35" spans="1:4" ht="15.75" customHeight="1">
      <c r="A35" s="3" t="str">
        <f>HYPERLINK("https://www.youtube.com/watch?v=98pTzBfiqlE","https://www.youtube.com/watch?v=98pTzBfiqlE")</f>
        <v>https://www.youtube.com/watch?v=98pTzBfiqlE</v>
      </c>
      <c r="B35" s="2" t="s">
        <v>461</v>
      </c>
      <c r="C35" s="4" t="str">
        <f>VLOOKUP(A35,'JITV export.csv'!$A$2:$B$232,2,FALSE)</f>
        <v>ANDY FRASCO - "Blame It On The Pussy" (Live in Austin, TX 2016) #JAMINTHEVAN - YouTube</v>
      </c>
      <c r="D35" s="4" t="str">
        <f>VLOOKUP(A35,'JITV export.csv'!$A:$B,2,FALSE)</f>
        <v>ANDY FRASCO - "Blame It On The Pussy" (Live in Austin, TX 2016) #JAMINTHEVAN - YouTube</v>
      </c>
    </row>
    <row r="36" spans="1:4" ht="15.75" customHeight="1">
      <c r="A36" s="3" t="str">
        <f>HYPERLINK("https://www.youtube.com/watch?v=9AfFOuDrZ2M","https://www.youtube.com/watch?v=9AfFOuDrZ2M")</f>
        <v>https://www.youtube.com/watch?v=9AfFOuDrZ2M</v>
      </c>
      <c r="B36" s="2" t="s">
        <v>461</v>
      </c>
      <c r="C36" s="4" t="str">
        <f>VLOOKUP(A36,'JITV export.csv'!$A$2:$B$232,2,FALSE)</f>
        <v>LILY &amp; MADELEINE - "Westfield" (Live in Austin, TX 2016) #JAMINTHEVAN - YouTube</v>
      </c>
      <c r="D36" s="4" t="str">
        <f>VLOOKUP(A36,'JITV export.csv'!$A:$B,2,FALSE)</f>
        <v>LILY &amp; MADELEINE - "Westfield" (Live in Austin, TX 2016) #JAMINTHEVAN - YouTube</v>
      </c>
    </row>
    <row r="37" spans="1:4" ht="15.75" customHeight="1">
      <c r="A37" s="3" t="str">
        <f>HYPERLINK("https://www.youtube.com/watch?v=9JXotFrJGDY","https://www.youtube.com/watch?v=9JXotFrJGDY")</f>
        <v>https://www.youtube.com/watch?v=9JXotFrJGDY</v>
      </c>
      <c r="B37" s="2" t="s">
        <v>461</v>
      </c>
      <c r="C37" s="4" t="str">
        <f>VLOOKUP(A37,'JITV export.csv'!$A$2:$B$232,2,FALSE)</f>
        <v>A SILENT FILM - "Something to Believe In" (Live at JITV HQ in Los Angeles, CA) #JAMINTHEVAN - YouTube</v>
      </c>
      <c r="D37" s="4" t="str">
        <f>VLOOKUP(A37,'JITV export.csv'!$A:$B,2,FALSE)</f>
        <v>A SILENT FILM - "Something to Believe In" (Live at JITV HQ in Los Angeles, CA) #JAMINTHEVAN - YouTube</v>
      </c>
    </row>
    <row r="38" spans="1:4" ht="15.75" customHeight="1">
      <c r="A38" s="3" t="str">
        <f>HYPERLINK("https://www.youtube.com/watch?v=9mQe5E7qHuU","https://www.youtube.com/watch?v=9mQe5E7qHuU")</f>
        <v>https://www.youtube.com/watch?v=9mQe5E7qHuU</v>
      </c>
      <c r="B38" s="2" t="s">
        <v>461</v>
      </c>
      <c r="C38" s="4" t="str">
        <f>VLOOKUP(A38,'JITV export.csv'!$A$2:$B$232,2,FALSE)</f>
        <v>GARY CLARK JR. - "Next Door Neighbor Blues" (Live at Telluride Blues &amp; Brews 2013) #JAMINTHEVAN - YouTube</v>
      </c>
      <c r="D38" s="4" t="str">
        <f>VLOOKUP(A38,'JITV export.csv'!$A:$B,2,FALSE)</f>
        <v>GARY CLARK JR. - "Next Door Neighbor Blues" (Live at Telluride Blues &amp; Brews 2013) #JAMINTHEVAN - YouTube</v>
      </c>
    </row>
    <row r="39" spans="1:4" ht="15.75" customHeight="1">
      <c r="A39" s="3" t="str">
        <f>HYPERLINK("https://www.youtube.com/watch?v=9OcU_9Qe2cM","https://www.youtube.com/watch?v=9OcU_9Qe2cM")</f>
        <v>https://www.youtube.com/watch?v=9OcU_9Qe2cM</v>
      </c>
      <c r="B39" s="2" t="s">
        <v>461</v>
      </c>
      <c r="C39" s="4" t="str">
        <f>VLOOKUP(A39,'JITV export.csv'!$A$2:$B$232,2,FALSE)</f>
        <v>AraabMUZIK Moogfest interview - #jaminthevan - YouTube</v>
      </c>
      <c r="D39" s="4" t="str">
        <f>VLOOKUP(A39,'JITV export.csv'!$A:$B,2,FALSE)</f>
        <v>AraabMUZIK Moogfest interview - #jaminthevan - YouTube</v>
      </c>
    </row>
    <row r="40" spans="1:4" ht="15.75" customHeight="1">
      <c r="A40" s="3" t="str">
        <f>HYPERLINK("https://www.youtube.com/watch?v=9UVyUsO9Mt8","https://www.youtube.com/watch?v=9UVyUsO9Mt8")</f>
        <v>https://www.youtube.com/watch?v=9UVyUsO9Mt8</v>
      </c>
      <c r="B40" s="2" t="s">
        <v>461</v>
      </c>
      <c r="C40" s="4" t="str">
        <f>VLOOKUP(A40,'JITV export.csv'!$A$2:$B$232,2,FALSE)</f>
        <v>XAVIER RUDD - "Land Rights" - (Live in Hollywood, CA) #JAMINTHEVAN - YouTube</v>
      </c>
      <c r="D40" s="4" t="str">
        <f>VLOOKUP(A40,'JITV export.csv'!$A:$B,2,FALSE)</f>
        <v>XAVIER RUDD - "Land Rights" - (Live in Hollywood, CA) #JAMINTHEVAN - YouTube</v>
      </c>
    </row>
    <row r="41" spans="1:4" ht="15.75" customHeight="1">
      <c r="A41" s="3" t="str">
        <f>HYPERLINK("https://www.youtube.com/watch?v=9XYjU7VLXA4","https://www.youtube.com/watch?v=9XYjU7VLXA4")</f>
        <v>https://www.youtube.com/watch?v=9XYjU7VLXA4</v>
      </c>
      <c r="B41" s="2" t="s">
        <v>461</v>
      </c>
      <c r="C41" s="4" t="str">
        <f>VLOOKUP(A41,'JITV export.csv'!$A$2:$B$232,2,FALSE)</f>
        <v>RARE MONK - "Warning Pulse" (Live at JITV HQ in Los Angeles, CA) #JAMINTHEVAN - YouTube</v>
      </c>
      <c r="D41" s="4" t="str">
        <f>VLOOKUP(A41,'JITV export.csv'!$A:$B,2,FALSE)</f>
        <v>RARE MONK - "Warning Pulse" (Live at JITV HQ in Los Angeles, CA) #JAMINTHEVAN - YouTube</v>
      </c>
    </row>
    <row r="42" spans="1:4" ht="15.75" customHeight="1">
      <c r="A42" s="3" t="str">
        <f>HYPERLINK("https://www.youtube.com/watch?v=9ZptuI_iifE","https://www.youtube.com/watch?v=9ZptuI_iifE")</f>
        <v>https://www.youtube.com/watch?v=9ZptuI_iifE</v>
      </c>
      <c r="B42" s="2" t="s">
        <v>461</v>
      </c>
      <c r="C42" s="4" t="str">
        <f>VLOOKUP(A42,'JITV export.csv'!$A$2:$B$232,2,FALSE)</f>
        <v>HARRIET - "Irish Margaritas" (Live at JITV HQ in Los Angeles, CA 2016) #JAMINTHEVAN - YouTube</v>
      </c>
      <c r="D42" s="4" t="str">
        <f>VLOOKUP(A42,'JITV export.csv'!$A:$B,2,FALSE)</f>
        <v>HARRIET - "Irish Margaritas" (Live at JITV HQ in Los Angeles, CA 2016) #JAMINTHEVAN - YouTube</v>
      </c>
    </row>
    <row r="43" spans="1:4" ht="15.75" customHeight="1">
      <c r="A43" s="3" t="str">
        <f>HYPERLINK("https://www.youtube.com/watch?v=a3oLKFYg3Jw","https://www.youtube.com/watch?v=a3oLKFYg3Jw")</f>
        <v>https://www.youtube.com/watch?v=a3oLKFYg3Jw</v>
      </c>
      <c r="B43" s="2" t="s">
        <v>461</v>
      </c>
      <c r="C43" s="4" t="str">
        <f>VLOOKUP(A43,'JITV export.csv'!$A$2:$B$232,2,FALSE)</f>
        <v>ARKELLS - "Never Thought That This Would Happen" (Live at JITV HQ in Los Angeles, 2016) #JAMINTHEVAN - YouTube</v>
      </c>
      <c r="D43" s="4" t="str">
        <f>VLOOKUP(A43,'JITV export.csv'!$A:$B,2,FALSE)</f>
        <v>ARKELLS - "Never Thought That This Would Happen" (Live at JITV HQ in Los Angeles, 2016) #JAMINTHEVAN - YouTube</v>
      </c>
    </row>
    <row r="44" spans="1:4" ht="15.75" customHeight="1">
      <c r="A44" s="3" t="str">
        <f>HYPERLINK("https://www.youtube.com/watch?v=A8LLcyBX6BU","https://www.youtube.com/watch?v=A8LLcyBX6BU")</f>
        <v>https://www.youtube.com/watch?v=A8LLcyBX6BU</v>
      </c>
      <c r="B44" s="2" t="s">
        <v>461</v>
      </c>
      <c r="C44" s="4" t="str">
        <f>VLOOKUP(A44,'JITV export.csv'!$A$2:$B$232,2,FALSE)</f>
        <v>FAMILY OF THE YEAR - "Living on Love" - #JAMINTHEVAN - YouTube</v>
      </c>
      <c r="D44" s="4" t="str">
        <f>VLOOKUP(A44,'JITV export.csv'!$A:$B,2,FALSE)</f>
        <v>FAMILY OF THE YEAR - "Living on Love" - #JAMINTHEVAN - YouTube</v>
      </c>
    </row>
    <row r="45" spans="1:4" ht="15.75" customHeight="1">
      <c r="A45" s="3" t="str">
        <f>HYPERLINK("https://www.youtube.com/watch?v=a8RG8qpj0f0","https://www.youtube.com/watch?v=a8RG8qpj0f0")</f>
        <v>https://www.youtube.com/watch?v=a8RG8qpj0f0</v>
      </c>
      <c r="B45" s="2" t="s">
        <v>461</v>
      </c>
      <c r="C45" s="4" t="str">
        <f>VLOOKUP(A45,'JITV export.csv'!$A$2:$B$232,2,FALSE)</f>
        <v>THE MOWGLI'S - "The Great Divide" - (Live in West Hollywood, CA) #JAMINTHEVAN - YouTube</v>
      </c>
      <c r="D45" s="4" t="str">
        <f>VLOOKUP(A45,'JITV export.csv'!$A:$B,2,FALSE)</f>
        <v>THE MOWGLI'S - "The Great Divide" - (Live in West Hollywood, CA) #JAMINTHEVAN - YouTube</v>
      </c>
    </row>
    <row r="46" spans="1:4" ht="15.75" customHeight="1">
      <c r="A46" s="3" t="str">
        <f>HYPERLINK("https://www.youtube.com/watch?v=AFf4t3vAZL0","https://www.youtube.com/watch?v=AFf4t3vAZL0")</f>
        <v>https://www.youtube.com/watch?v=AFf4t3vAZL0</v>
      </c>
      <c r="B46" s="2" t="s">
        <v>461</v>
      </c>
      <c r="C46" s="4" t="str">
        <f>VLOOKUP(A46,'JITV export.csv'!$A$2:$B$232,2,FALSE)</f>
        <v>K.FLAY - "Make Me Fade" (Live in Austin, TX 2015) #JAMINTHEVAN - YouTube</v>
      </c>
      <c r="D46" s="4" t="str">
        <f>VLOOKUP(A46,'JITV export.csv'!$A:$B,2,FALSE)</f>
        <v>K.FLAY - "Make Me Fade" (Live in Austin, TX 2015) #JAMINTHEVAN - YouTube</v>
      </c>
    </row>
    <row r="47" spans="1:4" ht="15.75" customHeight="1">
      <c r="A47" s="3" t="str">
        <f>HYPERLINK("https://www.youtube.com/watch?v=aV24AavMF68","https://www.youtube.com/watch?v=aV24AavMF68")</f>
        <v>https://www.youtube.com/watch?v=aV24AavMF68</v>
      </c>
      <c r="B47" s="2" t="s">
        <v>461</v>
      </c>
      <c r="C47" s="4" t="str">
        <f>VLOOKUP(A47,'JITV export.csv'!$A$2:$B$232,2,FALSE)</f>
        <v>JAMESTOWN REVIVAL - "California" (Live in Austin, TX 2015) #JAMINTHEVAN - YouTube</v>
      </c>
      <c r="D47" s="4" t="str">
        <f>VLOOKUP(A47,'JITV export.csv'!$A:$B,2,FALSE)</f>
        <v>JAMESTOWN REVIVAL - "California" (Live in Austin, TX 2015) #JAMINTHEVAN - YouTube</v>
      </c>
    </row>
    <row r="48" spans="1:4" ht="15.75" customHeight="1">
      <c r="A48" s="3" t="str">
        <f>HYPERLINK("https://www.youtube.com/watch?v=AvyloR6B7nM","https://www.youtube.com/watch?v=AvyloR6B7nM")</f>
        <v>https://www.youtube.com/watch?v=AvyloR6B7nM</v>
      </c>
      <c r="B48" s="2" t="s">
        <v>461</v>
      </c>
      <c r="C48" s="4" t="str">
        <f>VLOOKUP(A48,'JITV export.csv'!$A$2:$B$232,2,FALSE)</f>
        <v>SUBLIME WITH ROME - "Santeria" (Live at JITV HQ in Los Angeles, CA) #JAMINTHEVAN - YouTube</v>
      </c>
      <c r="D48" s="4" t="str">
        <f>VLOOKUP(A48,'JITV export.csv'!$A:$B,2,FALSE)</f>
        <v>SUBLIME WITH ROME - "Santeria" (Live at JITV HQ in Los Angeles, CA) #JAMINTHEVAN - YouTube</v>
      </c>
    </row>
    <row r="49" spans="1:4" ht="15.75" customHeight="1">
      <c r="A49" s="3" t="str">
        <f>HYPERLINK("https://www.youtube.com/watch?v=AXhEG6GEIH4","https://www.youtube.com/watch?v=AXhEG6GEIH4")</f>
        <v>https://www.youtube.com/watch?v=AXhEG6GEIH4</v>
      </c>
      <c r="B49" s="2" t="s">
        <v>461</v>
      </c>
      <c r="C49" s="4" t="str">
        <f>VLOOKUP(A49,'JITV export.csv'!$A$2:$B$232,2,FALSE)</f>
        <v>THOSE DARLINS - "Optimist" (Live at SXSW 2014) #JAMINTHEVAN - YouTube</v>
      </c>
      <c r="D49" s="4" t="str">
        <f>VLOOKUP(A49,'JITV export.csv'!$A:$B,2,FALSE)</f>
        <v>THOSE DARLINS - "Optimist" (Live at SXSW 2014) #JAMINTHEVAN - YouTube</v>
      </c>
    </row>
    <row r="50" spans="1:4" ht="15.75" customHeight="1">
      <c r="A50" s="3" t="str">
        <f>HYPERLINK("https://www.youtube.com/watch?v=b4vJurpnJs8","https://www.youtube.com/watch?v=b4vJurpnJs8")</f>
        <v>https://www.youtube.com/watch?v=b4vJurpnJs8</v>
      </c>
      <c r="B50" s="2" t="s">
        <v>461</v>
      </c>
      <c r="C50" s="4" t="str">
        <f>VLOOKUP(A50,'JITV export.csv'!$A$2:$B$232,2,FALSE)</f>
        <v>RADIO BIRDS - "Time for a Change" (Live in Austin, TX 2016) #JAMINTHEVAN - YouTube</v>
      </c>
      <c r="D50" s="4" t="str">
        <f>VLOOKUP(A50,'JITV export.csv'!$A:$B,2,FALSE)</f>
        <v>RADIO BIRDS - "Time for a Change" (Live in Austin, TX 2016) #JAMINTHEVAN - YouTube</v>
      </c>
    </row>
    <row r="51" spans="1:4" ht="15.75" customHeight="1">
      <c r="A51" s="3" t="str">
        <f>HYPERLINK("https://www.youtube.com/watch?v=B8QKmYOn4Lc","https://www.youtube.com/watch?v=B8QKmYOn4Lc")</f>
        <v>https://www.youtube.com/watch?v=B8QKmYOn4Lc</v>
      </c>
      <c r="B51" s="2" t="s">
        <v>461</v>
      </c>
      <c r="C51" s="4" t="str">
        <f>VLOOKUP(A51,'JITV export.csv'!$A$2:$B$232,2,FALSE)</f>
        <v>SUMMER TWINS - "Forget Me" (Live from Burgerama 2013) #JAMINTHEVAN - YouTube</v>
      </c>
      <c r="D51" s="4" t="str">
        <f>VLOOKUP(A51,'JITV export.csv'!$A:$B,2,FALSE)</f>
        <v>SUMMER TWINS - "Forget Me" (Live from Burgerama 2013) #JAMINTHEVAN - YouTube</v>
      </c>
    </row>
    <row r="52" spans="1:4" ht="15.75" customHeight="1">
      <c r="A52" s="3" t="str">
        <f>HYPERLINK("https://www.youtube.com/watch?v=B9Cc73wM-wI","https://www.youtube.com/watch?v=B9Cc73wM-wI")</f>
        <v>https://www.youtube.com/watch?v=B9Cc73wM-wI</v>
      </c>
      <c r="B52" s="2" t="s">
        <v>461</v>
      </c>
      <c r="C52" s="4" t="str">
        <f>VLOOKUP(A52,'JITV export.csv'!$A$2:$B$232,2,FALSE)</f>
        <v>DRAKE BELL - "I Know" (Live from Casper Show Room, Los Angeles, CA 2015 ) #JAMINTHEVAN - YouTube</v>
      </c>
      <c r="D52" s="4" t="str">
        <f>VLOOKUP(A52,'JITV export.csv'!$A:$B,2,FALSE)</f>
        <v>DRAKE BELL - "I Know" (Live from Casper Show Room, Los Angeles, CA 2015 ) #JAMINTHEVAN - YouTube</v>
      </c>
    </row>
    <row r="53" spans="1:4" ht="15.75" customHeight="1">
      <c r="A53" s="3" t="str">
        <f>HYPERLINK("https://www.youtube.com/watch?v=bbnRAN1pUhc","https://www.youtube.com/watch?v=bbnRAN1pUhc")</f>
        <v>https://www.youtube.com/watch?v=bbnRAN1pUhc</v>
      </c>
      <c r="B53" s="2" t="s">
        <v>461</v>
      </c>
      <c r="C53" s="4" t="str">
        <f>VLOOKUP(A53,'JITV export.csv'!$A$2:$B$232,2,FALSE)</f>
        <v>FRANKIE BOOTS AND THE COUNTY LINE - "Fooled 'Em All" (Live in San Francisco, CA) #JAMINTHEVAN - YouTube</v>
      </c>
      <c r="D53" s="4" t="str">
        <f>VLOOKUP(A53,'JITV export.csv'!$A:$B,2,FALSE)</f>
        <v>FRANKIE BOOTS AND THE COUNTY LINE - "Fooled 'Em All" (Live in San Francisco, CA) #JAMINTHEVAN - YouTube</v>
      </c>
    </row>
    <row r="54" spans="1:4" ht="15.75" customHeight="1">
      <c r="A54" s="3" t="str">
        <f>HYPERLINK("https://www.youtube.com/watch?v=Bpi0yHal0rA","https://www.youtube.com/watch?v=Bpi0yHal0rA")</f>
        <v>https://www.youtube.com/watch?v=Bpi0yHal0rA</v>
      </c>
      <c r="B54" s="2" t="s">
        <v>461</v>
      </c>
      <c r="C54" s="4" t="str">
        <f>VLOOKUP(A54,'JITV export.csv'!$A$2:$B$232,2,FALSE)</f>
        <v>HEARTLESS BASTARDS - "The Fool" (Live at JITV HQ in Los Angeles, CA) #JAMINTHEVAN - YouTube</v>
      </c>
      <c r="D54" s="4" t="str">
        <f>VLOOKUP(A54,'JITV export.csv'!$A:$B,2,FALSE)</f>
        <v>HEARTLESS BASTARDS - "The Fool" (Live at JITV HQ in Los Angeles, CA) #JAMINTHEVAN - YouTube</v>
      </c>
    </row>
    <row r="55" spans="1:4" ht="15.75" customHeight="1">
      <c r="A55" s="3" t="str">
        <f>HYPERLINK("https://www.youtube.com/watch?v=bpwmomRGXgM","https://www.youtube.com/watch?v=bpwmomRGXgM")</f>
        <v>https://www.youtube.com/watch?v=bpwmomRGXgM</v>
      </c>
      <c r="B55" s="2" t="s">
        <v>461</v>
      </c>
      <c r="C55" s="4" t="str">
        <f>VLOOKUP(A55,'JITV export.csv'!$A$2:$B$232,2,FALSE)</f>
        <v>DYLAN GARDNER - "I Think I'm Falling For Something" (Live at JITV HQ in Los Angeles) #JAMINTHEVAN - YouTube</v>
      </c>
      <c r="D55" s="4" t="str">
        <f>VLOOKUP(A55,'JITV export.csv'!$A:$B,2,FALSE)</f>
        <v>DYLAN GARDNER - "I Think I'm Falling For Something" (Live at JITV HQ in Los Angeles) #JAMINTHEVAN - YouTube</v>
      </c>
    </row>
    <row r="56" spans="1:4" ht="15.75" customHeight="1">
      <c r="A56" s="3" t="str">
        <f>HYPERLINK("https://www.youtube.com/watch?v=BZBqRzCo9_s","https://www.youtube.com/watch?v=BZBqRzCo9_s")</f>
        <v>https://www.youtube.com/watch?v=BZBqRzCo9_s</v>
      </c>
      <c r="B56" s="2" t="s">
        <v>461</v>
      </c>
      <c r="C56" s="4" t="str">
        <f>VLOOKUP(A56,'JITV export.csv'!$A$2:$B$232,2,FALSE)</f>
        <v>FUTUREBIRDS - "Xmas Drags" (Live at JitV HQ 2016) #JAMINTHEVAN - YouTube</v>
      </c>
      <c r="D56" s="4" t="str">
        <f>VLOOKUP(A56,'JITV export.csv'!$A:$B,2,FALSE)</f>
        <v>FUTUREBIRDS - "Xmas Drags" (Live at JitV HQ 2016) #JAMINTHEVAN - YouTube</v>
      </c>
    </row>
    <row r="57" spans="1:4" ht="15.75" customHeight="1">
      <c r="A57" s="3" t="str">
        <f>HYPERLINK("https://www.youtube.com/watch?v=C_ac4_s0ePE","https://www.youtube.com/watch?v=C_ac4_s0ePE")</f>
        <v>https://www.youtube.com/watch?v=C_ac4_s0ePE</v>
      </c>
      <c r="B57" s="2" t="s">
        <v>461</v>
      </c>
      <c r="C57" s="4" t="str">
        <f>VLOOKUP(A57,'JITV export.csv'!$A$2:$B$232,2,FALSE)</f>
        <v>GOPRO: FIVE KNIVES - "Dirty Souls" (Live from Casper Show Room, Los Angeles, CA 2015 ) #JAMINTHEVAN - YouTube</v>
      </c>
      <c r="D57" s="4" t="str">
        <f>VLOOKUP(A57,'JITV export.csv'!$A:$B,2,FALSE)</f>
        <v>GOPRO: FIVE KNIVES - "Dirty Souls" (Live from Casper Show Room, Los Angeles, CA 2015 ) #JAMINTHEVAN - YouTube</v>
      </c>
    </row>
    <row r="58" spans="1:4" ht="15.75" customHeight="1">
      <c r="A58" s="3" t="str">
        <f>HYPERLINK("https://www.youtube.com/watch?v=C6nhGFVoWqA","https://www.youtube.com/watch?v=C6nhGFVoWqA")</f>
        <v>https://www.youtube.com/watch?v=C6nhGFVoWqA</v>
      </c>
      <c r="B58" s="2" t="s">
        <v>461</v>
      </c>
      <c r="C58" s="4" t="str">
        <f>VLOOKUP(A58,'JITV export.csv'!$A$2:$B$232,2,FALSE)</f>
        <v>A SILENT FILM - "Lightning Strike" (Live at JITV HQ in Los Angeles, CA) #JAMINTHEVAN - YouTube</v>
      </c>
      <c r="D58" s="4" t="str">
        <f>VLOOKUP(A58,'JITV export.csv'!$A:$B,2,FALSE)</f>
        <v>A SILENT FILM - "Lightning Strike" (Live at JITV HQ in Los Angeles, CA) #JAMINTHEVAN - YouTube</v>
      </c>
    </row>
    <row r="59" spans="1:4" ht="15.75" customHeight="1">
      <c r="A59" s="3" t="str">
        <f>HYPERLINK("https://www.youtube.com/watch?v=cATAx8s1gLE","https://www.youtube.com/watch?v=cATAx8s1gLE")</f>
        <v>https://www.youtube.com/watch?v=cATAx8s1gLE</v>
      </c>
      <c r="B59" s="2" t="s">
        <v>461</v>
      </c>
      <c r="C59" s="4" t="str">
        <f>VLOOKUP(A59,'JITV export.csv'!$A$2:$B$232,2,FALSE)</f>
        <v>PUJOL - "Reverse Vampire" - (Live at Bonnaroo 2012) #JAMINTHEVAN - YouTube</v>
      </c>
      <c r="D59" s="4" t="str">
        <f>VLOOKUP(A59,'JITV export.csv'!$A:$B,2,FALSE)</f>
        <v>PUJOL - "Reverse Vampire" - (Live at Bonnaroo 2012) #JAMINTHEVAN - YouTube</v>
      </c>
    </row>
    <row r="60" spans="1:4" ht="15.75" customHeight="1">
      <c r="A60" s="3" t="str">
        <f>HYPERLINK("https://www.youtube.com/watch?v=cNNwz0kjRSI","https://www.youtube.com/watch?v=cNNwz0kjRSI")</f>
        <v>https://www.youtube.com/watch?v=cNNwz0kjRSI</v>
      </c>
      <c r="B60" s="2" t="s">
        <v>461</v>
      </c>
      <c r="C60" s="4" t="str">
        <f>VLOOKUP(A60,'JITV export.csv'!$A$2:$B$232,2,FALSE)</f>
        <v>FUTUREBIRDS - "Hotel Parties" (Live at JITV HQ 2016) #JAMINTHEVAN - YouTube</v>
      </c>
      <c r="D60" s="4" t="str">
        <f>VLOOKUP(A60,'JITV export.csv'!$A:$B,2,FALSE)</f>
        <v>FUTUREBIRDS - "Hotel Parties" (Live at JITV HQ 2016) #JAMINTHEVAN - YouTube</v>
      </c>
    </row>
    <row r="61" spans="1:4" ht="15.75" customHeight="1">
      <c r="A61" s="3" t="str">
        <f>HYPERLINK("https://www.youtube.com/watch?v=cQsHf-uIY3U","https://www.youtube.com/watch?v=cQsHf-uIY3U")</f>
        <v>https://www.youtube.com/watch?v=cQsHf-uIY3U</v>
      </c>
      <c r="B61" s="2" t="s">
        <v>461</v>
      </c>
      <c r="C61" s="4" t="str">
        <f>VLOOKUP(A61,'JITV export.csv'!$A$2:$B$232,2,FALSE)</f>
        <v>BLITZEN TRAPPER - "Lonesome Angel" (Live in Austin, TX 2016) #JAMINTHEVAN - YouTube</v>
      </c>
      <c r="D61" s="4" t="str">
        <f>VLOOKUP(A61,'JITV export.csv'!$A:$B,2,FALSE)</f>
        <v>BLITZEN TRAPPER - "Lonesome Angel" (Live in Austin, TX 2016) #JAMINTHEVAN - YouTube</v>
      </c>
    </row>
    <row r="62" spans="1:4" ht="15.75" customHeight="1">
      <c r="A62" s="3" t="str">
        <f>HYPERLINK("https://www.youtube.com/watch?v=CR39ebPHk-Q","https://www.youtube.com/watch?v=CR39ebPHk-Q")</f>
        <v>https://www.youtube.com/watch?v=CR39ebPHk-Q</v>
      </c>
      <c r="B62" s="2" t="s">
        <v>461</v>
      </c>
      <c r="C62" s="4" t="str">
        <f>VLOOKUP(A62,'JITV export.csv'!$A$2:$B$232,2,FALSE)</f>
        <v>BRIGHTENER - "When the Lights Come Up" (Live at Base Camp in Coachella Valley, CA 2016) #JAMINTHEVAN - YouTube</v>
      </c>
      <c r="D62" s="4" t="str">
        <f>VLOOKUP(A62,'JITV export.csv'!$A:$B,2,FALSE)</f>
        <v>BRIGHTENER - "When the Lights Come Up" (Live at Base Camp in Coachella Valley, CA 2016) #JAMINTHEVAN - YouTube</v>
      </c>
    </row>
    <row r="63" spans="1:4" ht="15.75" customHeight="1">
      <c r="A63" s="3" t="str">
        <f>HYPERLINK("https://www.youtube.com/watch?v=cRii64X9ZoE","https://www.youtube.com/watch?v=cRii64X9ZoE")</f>
        <v>https://www.youtube.com/watch?v=cRii64X9ZoE</v>
      </c>
      <c r="B63" s="2" t="s">
        <v>461</v>
      </c>
      <c r="C63" s="4" t="str">
        <f>VLOOKUP(A63,'JITV export.csv'!$A$2:$B$232,2,FALSE)</f>
        <v>IRATION - "Midnight" (Live from California Roots 2015) #JAMINTHEVAN - YouTube</v>
      </c>
      <c r="D63" s="4" t="str">
        <f>VLOOKUP(A63,'JITV export.csv'!$A:$B,2,FALSE)</f>
        <v>IRATION - "Midnight" (Live from California Roots 2015) #JAMINTHEVAN - YouTube</v>
      </c>
    </row>
    <row r="64" spans="1:4" ht="15.75" customHeight="1">
      <c r="A64" s="3" t="str">
        <f>HYPERLINK("https://www.youtube.com/watch?v=cRlexq4VzXI","https://www.youtube.com/watch?v=cRlexq4VzXI")</f>
        <v>https://www.youtube.com/watch?v=cRlexq4VzXI</v>
      </c>
      <c r="B64" s="2" t="s">
        <v>461</v>
      </c>
      <c r="C64" s="4" t="str">
        <f>VLOOKUP(A64,'JITV export.csv'!$A$2:$B$232,2,FALSE)</f>
        <v>NICKI BLUHM FT. THE INFAMOUS STRINGDUSTERS - "Still the One" (Live in Los Angeles 2016) #JAMINTHEVAN - YouTube</v>
      </c>
      <c r="D64" s="4" t="str">
        <f>VLOOKUP(A64,'JITV export.csv'!$A:$B,2,FALSE)</f>
        <v>NICKI BLUHM FT. THE INFAMOUS STRINGDUSTERS - "Still the One" (Live in Los Angeles 2016) #JAMINTHEVAN - YouTube</v>
      </c>
    </row>
    <row r="65" spans="1:4" ht="15.75" customHeight="1">
      <c r="A65" s="3" t="str">
        <f>HYPERLINK("https://www.youtube.com/watch?v=ctv6rfXzWOA","https://www.youtube.com/watch?v=ctv6rfXzWOA")</f>
        <v>https://www.youtube.com/watch?v=ctv6rfXzWOA</v>
      </c>
      <c r="B65" s="2" t="s">
        <v>461</v>
      </c>
      <c r="C65" s="4" t="str">
        <f>VLOOKUP(A65,'JITV export.csv'!$A$2:$B$232,2,FALSE)</f>
        <v>BRONCHO - "I Don't Really Wanna Be Social" (Live at Burgerama III) #JAMINTHEVAN - YouTube</v>
      </c>
      <c r="D65" s="4" t="str">
        <f>VLOOKUP(A65,'JITV export.csv'!$A:$B,2,FALSE)</f>
        <v>BRONCHO - "I Don't Really Wanna Be Social" (Live at Burgerama III) #JAMINTHEVAN - YouTube</v>
      </c>
    </row>
    <row r="66" spans="1:4" ht="15.75" customHeight="1">
      <c r="A66" s="3" t="str">
        <f>HYPERLINK("https://www.youtube.com/watch?v=cvC8e59rV3I","https://www.youtube.com/watch?v=cvC8e59rV3I")</f>
        <v>https://www.youtube.com/watch?v=cvC8e59rV3I</v>
      </c>
      <c r="B66" s="2" t="s">
        <v>461</v>
      </c>
      <c r="C66" s="4" t="str">
        <f>VLOOKUP(A66,'JITV export.csv'!$A$2:$B$232,2,FALSE)</f>
        <v>RARE MONK - "Splice" (Live at JITV HQ in Los Angeles, CA) #JAMINTHEVAN - YouTube</v>
      </c>
      <c r="D66" s="4" t="str">
        <f>VLOOKUP(A66,'JITV export.csv'!$A:$B,2,FALSE)</f>
        <v>RARE MONK - "Splice" (Live at JITV HQ in Los Angeles, CA) #JAMINTHEVAN - YouTube</v>
      </c>
    </row>
    <row r="67" spans="1:4" ht="15.75" customHeight="1">
      <c r="A67" s="3" t="str">
        <f>HYPERLINK("https://www.youtube.com/watch?v=cWr9EEd9kIk","https://www.youtube.com/watch?v=cWr9EEd9kIk")</f>
        <v>https://www.youtube.com/watch?v=cWr9EEd9kIk</v>
      </c>
      <c r="B67" s="2" t="s">
        <v>461</v>
      </c>
      <c r="C67" s="4" t="str">
        <f>VLOOKUP(A67,'JITV export.csv'!$A$2:$B$232,2,FALSE)</f>
        <v>LETTS - "Boxing Day" (Live in Los Angeles, CA) #JAMINTHEVAN - YouTube</v>
      </c>
      <c r="D67" s="4" t="str">
        <f>VLOOKUP(A67,'JITV export.csv'!$A:$B,2,FALSE)</f>
        <v>LETTS - "Boxing Day" (Live in Los Angeles, CA) #JAMINTHEVAN - YouTube</v>
      </c>
    </row>
    <row r="68" spans="1:4" ht="15.75" customHeight="1">
      <c r="A68" s="3" t="str">
        <f>HYPERLINK("https://www.youtube.com/watch?v=CygJtS4dhN4","https://www.youtube.com/watch?v=CygJtS4dhN4")</f>
        <v>https://www.youtube.com/watch?v=CygJtS4dhN4</v>
      </c>
      <c r="B68" s="2" t="s">
        <v>461</v>
      </c>
      <c r="C68" s="4" t="str">
        <f>VLOOKUP(A68,'JITV export.csv'!$A$2:$B$232,2,FALSE)</f>
        <v>THE WILD FEATHERS - "Into the Sun" (Live in Austin, TX 2016) #JAMINTHEVAN - YouTube</v>
      </c>
      <c r="D68" s="4" t="str">
        <f>VLOOKUP(A68,'JITV export.csv'!$A:$B,2,FALSE)</f>
        <v>THE WILD FEATHERS - "Into the Sun" (Live in Austin, TX 2016) #JAMINTHEVAN - YouTube</v>
      </c>
    </row>
    <row r="69" spans="1:4" ht="15.75" customHeight="1">
      <c r="A69" s="3" t="str">
        <f>HYPERLINK("https://www.youtube.com/watch?v=d0tP1Ux31Po","https://www.youtube.com/watch?v=d0tP1Ux31Po")</f>
        <v>https://www.youtube.com/watch?v=d0tP1Ux31Po</v>
      </c>
      <c r="B69" s="2" t="s">
        <v>461</v>
      </c>
      <c r="C69" s="4" t="str">
        <f>VLOOKUP(A69,'JITV export.csv'!$A$2:$B$232,2,FALSE)</f>
        <v>WYCLEF JEAN - "Gone Til November" (Live from Austin, TX 2016) #JAMINTHEVAN - YouTube</v>
      </c>
      <c r="D69" s="4" t="str">
        <f>VLOOKUP(A69,'JITV export.csv'!$A:$B,2,FALSE)</f>
        <v>WYCLEF JEAN - "Gone Til November" (Live from Austin, TX 2016) #JAMINTHEVAN - YouTube</v>
      </c>
    </row>
    <row r="70" spans="1:4" ht="15.75" customHeight="1">
      <c r="A70" s="3" t="str">
        <f>HYPERLINK("https://www.youtube.com/watch?v=d8fer-SKXf4","https://www.youtube.com/watch?v=d8fer-SKXf4")</f>
        <v>https://www.youtube.com/watch?v=d8fer-SKXf4</v>
      </c>
      <c r="B70" s="2" t="s">
        <v>461</v>
      </c>
      <c r="C70" s="4" t="str">
        <f>VLOOKUP(A70,'JITV export.csv'!$A$2:$B$232,2,FALSE)</f>
        <v>TIJUANA PANTHERS - "Baby I'm Bored" (Live From BURGERAMA II) #JAMINTHEVAN - YouTube</v>
      </c>
      <c r="D70" s="4" t="str">
        <f>VLOOKUP(A70,'JITV export.csv'!$A:$B,2,FALSE)</f>
        <v>TIJUANA PANTHERS - "Baby I'm Bored" (Live From BURGERAMA II) #JAMINTHEVAN - YouTube</v>
      </c>
    </row>
    <row r="71" spans="1:4" ht="15.75" customHeight="1">
      <c r="A71" s="3" t="str">
        <f>HYPERLINK("https://www.youtube.com/watch?v=DaXKysH3xMs","https://www.youtube.com/watch?v=DaXKysH3xMs")</f>
        <v>https://www.youtube.com/watch?v=DaXKysH3xMs</v>
      </c>
      <c r="B71" s="2" t="s">
        <v>461</v>
      </c>
      <c r="C71" s="4" t="str">
        <f>VLOOKUP(A71,'JITV export.csv'!$A$2:$B$232,2,FALSE)</f>
        <v>FAMILY OF THE YEAR - "Hero" - #JAMINTHEVAN - YouTube</v>
      </c>
      <c r="D71" s="4" t="str">
        <f>VLOOKUP(A71,'JITV export.csv'!$A:$B,2,FALSE)</f>
        <v>FAMILY OF THE YEAR - "Hero" - #JAMINTHEVAN - YouTube</v>
      </c>
    </row>
    <row r="72" spans="1:4" ht="15.75" customHeight="1">
      <c r="A72" s="3" t="str">
        <f>HYPERLINK("https://www.youtube.com/watch?v=dBbHxutUAQU","https://www.youtube.com/watch?v=dBbHxutUAQU")</f>
        <v>https://www.youtube.com/watch?v=dBbHxutUAQU</v>
      </c>
      <c r="B72" s="2" t="s">
        <v>461</v>
      </c>
      <c r="C72" s="4" t="str">
        <f>VLOOKUP(A72,'JITV export.csv'!$A$2:$B$232,2,FALSE)</f>
        <v>VACATIONER - "Paradise Waiting" (Live in Napa Valley, CA 2015) #JAMINTHEVAN - YouTube</v>
      </c>
      <c r="D72" s="4" t="str">
        <f>VLOOKUP(A72,'JITV export.csv'!$A:$B,2,FALSE)</f>
        <v>VACATIONER - "Paradise Waiting" (Live in Napa Valley, CA 2015) #JAMINTHEVAN - YouTube</v>
      </c>
    </row>
    <row r="73" spans="1:4" ht="15.75" customHeight="1">
      <c r="A73" s="3" t="str">
        <f>HYPERLINK("https://www.youtube.com/watch?v=df3JcBuvYJg","https://www.youtube.com/watch?v=df3JcBuvYJg")</f>
        <v>https://www.youtube.com/watch?v=df3JcBuvYJg</v>
      </c>
      <c r="B73" s="2" t="s">
        <v>461</v>
      </c>
      <c r="C73" s="4" t="str">
        <f>VLOOKUP(A73,'JITV export.csv'!$A$2:$B$232,2,FALSE)</f>
        <v>KOSHA DILLZ - "Span-Hebrish" (Live in West Hollywood, CA) #JAMINTHEVAN - YouTube</v>
      </c>
      <c r="D73" s="4" t="str">
        <f>VLOOKUP(A73,'JITV export.csv'!$A:$B,2,FALSE)</f>
        <v>KOSHA DILLZ - "Span-Hebrish" (Live in West Hollywood, CA) #JAMINTHEVAN - YouTube</v>
      </c>
    </row>
    <row r="74" spans="1:4" ht="15.75" customHeight="1">
      <c r="A74" s="3" t="str">
        <f>HYPERLINK("https://www.youtube.com/watch?v=djOZGBruWb0","https://www.youtube.com/watch?v=djOZGBruWb0")</f>
        <v>https://www.youtube.com/watch?v=djOZGBruWb0</v>
      </c>
      <c r="B74" s="2" t="s">
        <v>461</v>
      </c>
      <c r="C74" s="4" t="str">
        <f>VLOOKUP(A74,'JITV export.csv'!$A$2:$B$232,2,FALSE)</f>
        <v>THE MUDDY REDS - "Plan B" - #JAMINTHEVAN - YouTube</v>
      </c>
      <c r="D74" s="4" t="str">
        <f>VLOOKUP(A74,'JITV export.csv'!$A:$B,2,FALSE)</f>
        <v>THE MUDDY REDS - "Plan B" - #JAMINTHEVAN - YouTube</v>
      </c>
    </row>
    <row r="75" spans="1:4" ht="15.75" customHeight="1">
      <c r="A75" s="3" t="str">
        <f>HYPERLINK("https://www.youtube.com/watch?v=DKZ6zzdLAX8","https://www.youtube.com/watch?v=DKZ6zzdLAX8")</f>
        <v>https://www.youtube.com/watch?v=DKZ6zzdLAX8</v>
      </c>
      <c r="B75" s="2" t="s">
        <v>461</v>
      </c>
      <c r="C75" s="4" t="str">
        <f>VLOOKUP(A75,'JITV export.csv'!$A$2:$B$232,2,FALSE)</f>
        <v>SEGO - "Stars" (Live at JITV HQ in Los Angeles, CA 2016) #JAMINTHEVAN - YouTube</v>
      </c>
      <c r="D75" s="4" t="str">
        <f>VLOOKUP(A75,'JITV export.csv'!$A:$B,2,FALSE)</f>
        <v>SEGO - "Stars" (Live at JITV HQ in Los Angeles, CA 2016) #JAMINTHEVAN - YouTube</v>
      </c>
    </row>
    <row r="76" spans="1:4" ht="15.75" customHeight="1">
      <c r="A76" s="3" t="str">
        <f>HYPERLINK("https://www.youtube.com/watch?v=dltyhmMT-aM","https://www.youtube.com/watch?v=dltyhmMT-aM")</f>
        <v>https://www.youtube.com/watch?v=dltyhmMT-aM</v>
      </c>
      <c r="B76" s="2" t="s">
        <v>461</v>
      </c>
      <c r="C76" s="4" t="str">
        <f>VLOOKUP(A76,'JITV export.csv'!$A$2:$B$232,2,FALSE)</f>
        <v>High Sierra Music Festival 2015 #JAMINTHEVAN - YouTube</v>
      </c>
      <c r="D76" s="4" t="str">
        <f>VLOOKUP(A76,'JITV export.csv'!$A:$B,2,FALSE)</f>
        <v>High Sierra Music Festival 2015 #JAMINTHEVAN - YouTube</v>
      </c>
    </row>
    <row r="77" spans="1:4" ht="15.75" customHeight="1">
      <c r="A77" s="3" t="str">
        <f>HYPERLINK("https://www.youtube.com/watch?v=dZxr9fOir_I","https://www.youtube.com/watch?v=dZxr9fOir_I")</f>
        <v>https://www.youtube.com/watch?v=dZxr9fOir_I</v>
      </c>
      <c r="B77" s="2" t="s">
        <v>461</v>
      </c>
      <c r="C77" s="4" t="str">
        <f>VLOOKUP(A77,'JITV export.csv'!$A$2:$B$232,2,FALSE)</f>
        <v>MELISSA POLINAR - "Feels Like Home" (Live at Maker Studios) #JAMINTHEVAN - YouTube</v>
      </c>
      <c r="D77" s="4" t="str">
        <f>VLOOKUP(A77,'JITV export.csv'!$A:$B,2,FALSE)</f>
        <v>MELISSA POLINAR - "Feels Like Home" (Live at Maker Studios) #JAMINTHEVAN - YouTube</v>
      </c>
    </row>
    <row r="78" spans="1:4" ht="15.75" customHeight="1">
      <c r="A78" s="3" t="str">
        <f>HYPERLINK("https://www.youtube.com/watch?v=e_0R0c1VlAk","https://www.youtube.com/watch?v=e_0R0c1VlAk")</f>
        <v>https://www.youtube.com/watch?v=e_0R0c1VlAk</v>
      </c>
      <c r="B78" s="2" t="s">
        <v>461</v>
      </c>
      <c r="C78" s="4" t="str">
        <f>VLOOKUP(A78,'JITV export.csv'!$A$2:$B$232,2,FALSE)</f>
        <v>THE BOTS - "Blinded" (Live in Los Angeles, CA) #JAMINTHEVAN - YouTube</v>
      </c>
      <c r="D78" s="4" t="str">
        <f>VLOOKUP(A78,'JITV export.csv'!$A:$B,2,FALSE)</f>
        <v>THE BOTS - "Blinded" (Live in Los Angeles, CA) #JAMINTHEVAN - YouTube</v>
      </c>
    </row>
    <row r="79" spans="1:4" ht="15.75" customHeight="1">
      <c r="A79" s="3" t="str">
        <f>HYPERLINK("https://www.youtube.com/watch?v=E1BnIfqPP94","https://www.youtube.com/watch?v=E1BnIfqPP94")</f>
        <v>https://www.youtube.com/watch?v=E1BnIfqPP94</v>
      </c>
      <c r="B79" s="2" t="s">
        <v>461</v>
      </c>
      <c r="C79" s="4" t="str">
        <f>VLOOKUP(A79,'JITV export.csv'!$A$2:$B$232,2,FALSE)</f>
        <v>THE YAWPERS - "9 to 5" (Live at JITV HQ in Los Angeles, CA) #JAMINTHEVAN - YouTube</v>
      </c>
      <c r="D79" s="4" t="str">
        <f>VLOOKUP(A79,'JITV export.csv'!$A:$B,2,FALSE)</f>
        <v>THE YAWPERS - "9 to 5" (Live at JITV HQ in Los Angeles, CA) #JAMINTHEVAN - YouTube</v>
      </c>
    </row>
    <row r="80" spans="1:4" ht="15.75" customHeight="1">
      <c r="A80" s="3" t="str">
        <f>HYPERLINK("https://www.youtube.com/watch?v=E7xGGg9WtKs","https://www.youtube.com/watch?v=E7xGGg9WtKs")</f>
        <v>https://www.youtube.com/watch?v=E7xGGg9WtKs</v>
      </c>
      <c r="B80" s="2" t="s">
        <v>461</v>
      </c>
      <c r="C80" s="4" t="str">
        <f>VLOOKUP(A80,'JITV export.csv'!$A$2:$B$232,2,FALSE)</f>
        <v>TIMOTHY BLOOM - "Stand in the Way of My Love" (Live at JITV HQ in Los Angeles, CA 2016) #JAMINTHEVAN - YouTube</v>
      </c>
      <c r="D80" s="4" t="str">
        <f>VLOOKUP(A80,'JITV export.csv'!$A:$B,2,FALSE)</f>
        <v>TIMOTHY BLOOM - "Stand in the Way of My Love" (Live at JITV HQ in Los Angeles, CA 2016) #JAMINTHEVAN - YouTube</v>
      </c>
    </row>
    <row r="81" spans="1:4" ht="15.75" customHeight="1">
      <c r="A81" s="3" t="str">
        <f>HYPERLINK("https://www.youtube.com/watch?v=EdgH3bK9J3U","https://www.youtube.com/watch?v=EdgH3bK9J3U")</f>
        <v>https://www.youtube.com/watch?v=EdgH3bK9J3U</v>
      </c>
      <c r="B81" s="2" t="s">
        <v>461</v>
      </c>
      <c r="C81" s="4" t="str">
        <f>VLOOKUP(A81,'JITV export.csv'!$A$2:$B$232,2,FALSE)</f>
        <v>William Elliot Whitmore Civilizations - YouTube</v>
      </c>
      <c r="D81" s="4" t="str">
        <f>VLOOKUP(A81,'JITV export.csv'!$A:$B,2,FALSE)</f>
        <v>William Elliot Whitmore Civilizations - YouTube</v>
      </c>
    </row>
    <row r="82" spans="1:4" ht="15.75" customHeight="1">
      <c r="A82" s="3" t="str">
        <f>HYPERLINK("https://www.youtube.com/watch?v=EgfEVDxd7Kc","https://www.youtube.com/watch?v=EgfEVDxd7Kc")</f>
        <v>https://www.youtube.com/watch?v=EgfEVDxd7Kc</v>
      </c>
      <c r="B82" s="2" t="s">
        <v>461</v>
      </c>
      <c r="C82" s="4" t="str">
        <f>VLOOKUP(A82,'JITV export.csv'!$A$2:$B$232,2,FALSE)</f>
        <v>BLUES TRAVELER - "Run Around" (Live in Napa Valley, CA 2014) #JAMINTHEVAN - YouTube</v>
      </c>
      <c r="D82" s="4" t="str">
        <f>VLOOKUP(A82,'JITV export.csv'!$A:$B,2,FALSE)</f>
        <v>BLUES TRAVELER - "Run Around" (Live in Napa Valley, CA 2014) #JAMINTHEVAN - YouTube</v>
      </c>
    </row>
    <row r="83" spans="1:4" ht="15.75" customHeight="1">
      <c r="A83" s="3" t="str">
        <f>HYPERLINK("https://www.youtube.com/watch?v=ELQSUQjzuYE","https://www.youtube.com/watch?v=ELQSUQjzuYE")</f>
        <v>https://www.youtube.com/watch?v=ELQSUQjzuYE</v>
      </c>
      <c r="B83" s="2" t="s">
        <v>461</v>
      </c>
      <c r="C83" s="4" t="str">
        <f>VLOOKUP(A83,'JITV export.csv'!$A$2:$B$232,2,FALSE)</f>
        <v>DIRTY HEADS - "My Sweet Summer" (Live from California Roots 2015) #JAMINTHEVAN - YouTube</v>
      </c>
      <c r="D83" s="4" t="str">
        <f>VLOOKUP(A83,'JITV export.csv'!$A:$B,2,FALSE)</f>
        <v>DIRTY HEADS - "My Sweet Summer" (Live from California Roots 2015) #JAMINTHEVAN - YouTube</v>
      </c>
    </row>
    <row r="84" spans="1:4" ht="15.75" customHeight="1">
      <c r="A84" s="3" t="str">
        <f>HYPERLINK("https://www.youtube.com/watch?v=EzqJ2ixR2B8","https://www.youtube.com/watch?v=EzqJ2ixR2B8")</f>
        <v>https://www.youtube.com/watch?v=EzqJ2ixR2B8</v>
      </c>
      <c r="B84" s="2" t="s">
        <v>461</v>
      </c>
      <c r="C84" s="4" t="str">
        <f>VLOOKUP(A84,'JITV export.csv'!$A$2:$B$232,2,FALSE)</f>
        <v>LP - "Lost On You" (Live at JITV HQ in Los Angeles, CA 2015) #JAMINTHEVAN - YouTube</v>
      </c>
      <c r="D84" s="4" t="str">
        <f>VLOOKUP(A84,'JITV export.csv'!$A:$B,2,FALSE)</f>
        <v>LP - "Lost On You" (Live at JITV HQ in Los Angeles, CA 2015) #JAMINTHEVAN - YouTube</v>
      </c>
    </row>
    <row r="85" spans="1:4" ht="15.75" customHeight="1">
      <c r="A85" s="3" t="str">
        <f>HYPERLINK("https://www.youtube.com/watch?v=f7Fmh2D7A_Q","https://www.youtube.com/watch?v=f7Fmh2D7A_Q")</f>
        <v>https://www.youtube.com/watch?v=f7Fmh2D7A_Q</v>
      </c>
      <c r="B85" s="2" t="s">
        <v>461</v>
      </c>
      <c r="C85" s="4" t="str">
        <f>VLOOKUP(A85,'JITV export.csv'!$A$2:$B$232,2,FALSE)</f>
        <v>MAX JURY - "Great American Novel" (Live at JITV HQ in Los Angeles, CA 2016) #JAMINTHEVAN - YouTube</v>
      </c>
      <c r="D85" s="4" t="str">
        <f>VLOOKUP(A85,'JITV export.csv'!$A:$B,2,FALSE)</f>
        <v>MAX JURY - "Great American Novel" (Live at JITV HQ in Los Angeles, CA 2016) #JAMINTHEVAN - YouTube</v>
      </c>
    </row>
    <row r="86" spans="1:4" ht="15.75" customHeight="1">
      <c r="A86" s="3" t="str">
        <f>HYPERLINK("https://www.youtube.com/watch?v=fHbDsdL7kVk","https://www.youtube.com/watch?v=fHbDsdL7kVk")</f>
        <v>https://www.youtube.com/watch?v=fHbDsdL7kVk</v>
      </c>
      <c r="B86" s="2" t="s">
        <v>463</v>
      </c>
      <c r="C86" s="4" t="str">
        <f>VLOOKUP(A86,'JITV export.csv'!$A$2:$B$232,2,FALSE)</f>
        <v>MEIKO - "Leave the Lights On" - (Live in Venice, CA) #JAMINTHEVAN - YouTube</v>
      </c>
      <c r="D86" s="4" t="str">
        <f>VLOOKUP(A86,'JITV export.csv'!$A:$B,2,FALSE)</f>
        <v>MEIKO - "Leave the Lights On" - (Live in Venice, CA) #JAMINTHEVAN - YouTube</v>
      </c>
    </row>
    <row r="87" spans="1:4" ht="15.75" customHeight="1">
      <c r="A87" s="3" t="str">
        <f>HYPERLINK("https://www.youtube.com/watch?v=fkdc4yoKHYI","https://www.youtube.com/watch?v=fkdc4yoKHYI")</f>
        <v>https://www.youtube.com/watch?v=fkdc4yoKHYI</v>
      </c>
      <c r="B87" s="2" t="s">
        <v>461</v>
      </c>
      <c r="C87" s="4" t="str">
        <f>VLOOKUP(A87,'JITV export.csv'!$A$2:$B$232,2,FALSE)</f>
        <v>LOVE &amp; THE ZEALOUS - "Sitting on The Dock of The Bay" (Live in San Francisco, CA) #JAMINTHEVAN - YouTube</v>
      </c>
      <c r="D87" s="4" t="str">
        <f>VLOOKUP(A87,'JITV export.csv'!$A:$B,2,FALSE)</f>
        <v>LOVE &amp; THE ZEALOUS - "Sitting on The Dock of The Bay" (Live in San Francisco, CA) #JAMINTHEVAN - YouTube</v>
      </c>
    </row>
    <row r="88" spans="1:4" ht="15.75" customHeight="1">
      <c r="A88" s="3" t="str">
        <f>HYPERLINK("https://www.youtube.com/watch?v=FMk2lpmTTqA","https://www.youtube.com/watch?v=FMk2lpmTTqA")</f>
        <v>https://www.youtube.com/watch?v=FMk2lpmTTqA</v>
      </c>
      <c r="B88" s="2" t="s">
        <v>461</v>
      </c>
      <c r="C88" s="4" t="str">
        <f>VLOOKUP(A88,'JITV export.csv'!$A$2:$B$232,2,FALSE)</f>
        <v>FRENCH HORN REBELLION - Girls (Live from Silverlake, CA) #JAMINTHEVAN - YouTube</v>
      </c>
      <c r="D88" s="4" t="str">
        <f>VLOOKUP(A88,'JITV export.csv'!$A:$B,2,FALSE)</f>
        <v>FRENCH HORN REBELLION - Girls (Live from Silverlake, CA) #JAMINTHEVAN - YouTube</v>
      </c>
    </row>
    <row r="89" spans="1:4" ht="15.75" customHeight="1">
      <c r="A89" s="3" t="str">
        <f>HYPERLINK("https://www.youtube.com/watch?v=fq4b1lkGJ0U","https://www.youtube.com/watch?v=fq4b1lkGJ0U")</f>
        <v>https://www.youtube.com/watch?v=fq4b1lkGJ0U</v>
      </c>
      <c r="B89" s="2" t="s">
        <v>461</v>
      </c>
      <c r="C89" s="4" t="str">
        <f>VLOOKUP(A89,'JITV export.csv'!$A$2:$B$232,2,FALSE)</f>
        <v>HEARTWATCH - "Fireproof" (Live in San Francisco, CA) #JAMINTHEVAN - YouTube</v>
      </c>
      <c r="D89" s="4" t="str">
        <f>VLOOKUP(A89,'JITV export.csv'!$A:$B,2,FALSE)</f>
        <v>HEARTWATCH - "Fireproof" (Live in San Francisco, CA) #JAMINTHEVAN - YouTube</v>
      </c>
    </row>
    <row r="90" spans="1:4" ht="15.75" customHeight="1">
      <c r="A90" s="3" t="str">
        <f>HYPERLINK("https://www.youtube.com/watch?v=fq4S9s7YHuY","https://www.youtube.com/watch?v=fq4S9s7YHuY")</f>
        <v>https://www.youtube.com/watch?v=fq4S9s7YHuY</v>
      </c>
      <c r="B90" s="2" t="s">
        <v>461</v>
      </c>
      <c r="C90" s="4" t="str">
        <f>VLOOKUP(A90,'JITV export.csv'!$A$2:$B$232,2,FALSE)</f>
        <v>THE BLACK ANGELS - "Sniper at the Gates of Heaven" (Live in Austin, TX 2016) #JAMINTHEVAN - YouTube</v>
      </c>
      <c r="D90" s="4" t="str">
        <f>VLOOKUP(A90,'JITV export.csv'!$A:$B,2,FALSE)</f>
        <v>THE BLACK ANGELS - "Sniper at the Gates of Heaven" (Live in Austin, TX 2016) #JAMINTHEVAN - YouTube</v>
      </c>
    </row>
    <row r="91" spans="1:4" ht="15.75" customHeight="1">
      <c r="A91" s="3" t="str">
        <f>HYPERLINK("https://www.youtube.com/watch?v=G1Ih8MLb5IQ","https://www.youtube.com/watch?v=G1Ih8MLb5IQ")</f>
        <v>https://www.youtube.com/watch?v=G1Ih8MLb5IQ</v>
      </c>
      <c r="B91" s="2" t="s">
        <v>461</v>
      </c>
      <c r="C91" s="4" t="str">
        <f>VLOOKUP(A91,'JITV export.csv'!$A$2:$B$232,2,FALSE)</f>
        <v>THE STRUMBELLAS - "We Don't Know" (Live in Austin, TX 2016) #JAMINTHEVAN - YouTube</v>
      </c>
      <c r="D91" s="4" t="str">
        <f>VLOOKUP(A91,'JITV export.csv'!$A:$B,2,FALSE)</f>
        <v>THE STRUMBELLAS - "We Don't Know" (Live in Austin, TX 2016) #JAMINTHEVAN - YouTube</v>
      </c>
    </row>
    <row r="92" spans="1:4" ht="15.75" customHeight="1">
      <c r="A92" s="3" t="str">
        <f>HYPERLINK("https://www.youtube.com/watch?v=g5-J2n0h_YE","https://www.youtube.com/watch?v=g5-J2n0h_YE")</f>
        <v>https://www.youtube.com/watch?v=g5-J2n0h_YE</v>
      </c>
      <c r="B92" s="2" t="s">
        <v>461</v>
      </c>
      <c r="C92" s="4" t="str">
        <f>VLOOKUP(A92,'JITV export.csv'!$A$2:$B$232,2,FALSE)</f>
        <v>SAM MORROW - "The Deaf Conductor" (Live at JITV HQ in Los Angeles, CA 2016) #JAMINTHEVAN - YouTube</v>
      </c>
      <c r="D92" s="4" t="str">
        <f>VLOOKUP(A92,'JITV export.csv'!$A:$B,2,FALSE)</f>
        <v>SAM MORROW - "The Deaf Conductor" (Live at JITV HQ in Los Angeles, CA 2016) #JAMINTHEVAN - YouTube</v>
      </c>
    </row>
    <row r="93" spans="1:4" ht="15.75" customHeight="1">
      <c r="A93" s="3" t="str">
        <f>HYPERLINK("https://www.youtube.com/watch?v=G8W4jPcPQNY","https://www.youtube.com/watch?v=G8W4jPcPQNY")</f>
        <v>https://www.youtube.com/watch?v=G8W4jPcPQNY</v>
      </c>
      <c r="B93" s="2" t="s">
        <v>461</v>
      </c>
      <c r="C93" s="4" t="str">
        <f>VLOOKUP(A93,'JITV export.csv'!$A$2:$B$232,2,FALSE)</f>
        <v>T. HARDY MORRIS &amp; THE HARD KNOCKS - "Audition Tapes" (Live at SXSW 2014) #JAMINTHEVAN - YouTube</v>
      </c>
      <c r="D93" s="4" t="str">
        <f>VLOOKUP(A93,'JITV export.csv'!$A:$B,2,FALSE)</f>
        <v>T. HARDY MORRIS &amp; THE HARD KNOCKS - "Audition Tapes" (Live at SXSW 2014) #JAMINTHEVAN - YouTube</v>
      </c>
    </row>
    <row r="94" spans="1:4" ht="15.75" customHeight="1">
      <c r="A94" s="3" t="str">
        <f>HYPERLINK("https://www.youtube.com/watch?v=GGP_VCXd4Uo","https://www.youtube.com/watch?v=GGP_VCXd4Uo")</f>
        <v>https://www.youtube.com/watch?v=GGP_VCXd4Uo</v>
      </c>
      <c r="B94" s="2" t="s">
        <v>461</v>
      </c>
      <c r="C94" s="4" t="str">
        <f>VLOOKUP(A94,'JITV export.csv'!$A$2:$B$232,2,FALSE)</f>
        <v>HEARTLESS BASTARDS - "Hi Line" (Live at JITV HQ in Los Angeles, CA) #JAMINTHEVAN - YouTube</v>
      </c>
      <c r="D94" s="4" t="str">
        <f>VLOOKUP(A94,'JITV export.csv'!$A:$B,2,FALSE)</f>
        <v>HEARTLESS BASTARDS - "Hi Line" (Live at JITV HQ in Los Angeles, CA) #JAMINTHEVAN - YouTube</v>
      </c>
    </row>
    <row r="95" spans="1:4" ht="15.75" customHeight="1">
      <c r="A95" s="3" t="str">
        <f>HYPERLINK("https://www.youtube.com/watch?v=GkQb8edTyzY","https://www.youtube.com/watch?v=GkQb8edTyzY")</f>
        <v>https://www.youtube.com/watch?v=GkQb8edTyzY</v>
      </c>
      <c r="B95" s="2" t="s">
        <v>461</v>
      </c>
      <c r="C95" s="4" t="str">
        <f>VLOOKUP(A95,'JITV export.csv'!$A$2:$B$232,2,FALSE)</f>
        <v>DANIEL ELLSWORTH &amp; THE GREAT LAKES - "Get Mine" (Live in Austin, TX 2016) #JAMINTHEVAN - YouTube</v>
      </c>
      <c r="D95" s="4" t="str">
        <f>VLOOKUP(A95,'JITV export.csv'!$A:$B,2,FALSE)</f>
        <v>DANIEL ELLSWORTH &amp; THE GREAT LAKES - "Get Mine" (Live in Austin, TX 2016) #JAMINTHEVAN - YouTube</v>
      </c>
    </row>
    <row r="96" spans="1:4" ht="15.75" customHeight="1">
      <c r="A96" s="3" t="str">
        <f>HYPERLINK("https://www.youtube.com/watch?v=GmOXNohlpJQ","https://www.youtube.com/watch?v=GmOXNohlpJQ")</f>
        <v>https://www.youtube.com/watch?v=GmOXNohlpJQ</v>
      </c>
      <c r="B96" s="2" t="s">
        <v>461</v>
      </c>
      <c r="C96" s="4" t="str">
        <f>VLOOKUP(A96,'JITV export.csv'!$A$2:$B$232,2,FALSE)</f>
        <v>BRIAN LOPEZ - "I Pray For Rain" (Live in Tucson, AZ 2012) #JAMINTHEVAN - YouTube</v>
      </c>
      <c r="D96" s="4" t="str">
        <f>VLOOKUP(A96,'JITV export.csv'!$A:$B,2,FALSE)</f>
        <v>BRIAN LOPEZ - "I Pray For Rain" (Live in Tucson, AZ 2012) #JAMINTHEVAN - YouTube</v>
      </c>
    </row>
    <row r="97" spans="1:4" ht="15.75" customHeight="1">
      <c r="A97" s="3" t="str">
        <f>HYPERLINK("https://www.youtube.com/watch?v=GWA6VeWs18A","https://www.youtube.com/watch?v=GWA6VeWs18A")</f>
        <v>https://www.youtube.com/watch?v=GWA6VeWs18A</v>
      </c>
      <c r="B97" s="2" t="s">
        <v>461</v>
      </c>
      <c r="C97" s="4" t="str">
        <f>VLOOKUP(A97,'JITV export.csv'!$A$2:$B$232,2,FALSE)</f>
        <v>BEN CAPLAN &amp; THE CASUAL SMOKERS - "40 Days &amp; 40 Nights" (Live at JITV HQ 2015) #JAMINTHEVAN - YouTube</v>
      </c>
      <c r="D97" s="4" t="str">
        <f>VLOOKUP(A97,'JITV export.csv'!$A:$B,2,FALSE)</f>
        <v>BEN CAPLAN &amp; THE CASUAL SMOKERS - "40 Days &amp; 40 Nights" (Live at JITV HQ 2015) #JAMINTHEVAN - YouTube</v>
      </c>
    </row>
    <row r="98" spans="1:4" ht="15.75" customHeight="1">
      <c r="A98" s="3" t="str">
        <f>HYPERLINK("https://www.youtube.com/watch?v=h-H8yEw0cIg","https://www.youtube.com/watch?v=h-H8yEw0cIg")</f>
        <v>https://www.youtube.com/watch?v=h-H8yEw0cIg</v>
      </c>
      <c r="B98" s="2" t="s">
        <v>461</v>
      </c>
      <c r="C98" s="4" t="str">
        <f>VLOOKUP(A98,'JITV export.csv'!$A$2:$B$232,2,FALSE)</f>
        <v>BONNAROO #jaminthevan - YouTube</v>
      </c>
      <c r="D98" s="4" t="str">
        <f>VLOOKUP(A98,'JITV export.csv'!$A:$B,2,FALSE)</f>
        <v>BONNAROO #jaminthevan - YouTube</v>
      </c>
    </row>
    <row r="99" spans="1:4" ht="15.75" customHeight="1">
      <c r="A99" s="3" t="str">
        <f>HYPERLINK("https://www.youtube.com/watch?v=HFvmZjXPSd8","https://www.youtube.com/watch?v=HFvmZjXPSd8")</f>
        <v>https://www.youtube.com/watch?v=HFvmZjXPSd8</v>
      </c>
      <c r="B99" s="2" t="s">
        <v>461</v>
      </c>
      <c r="C99" s="4" t="str">
        <f>VLOOKUP(A99,'JITV export.csv'!$A$2:$B$232,2,FALSE)</f>
        <v>FIVE KNIVES - "Shake My Bones" (Live from Casper Show Room, Los Angeles, CA 2015 ) #JAMINTHEVAN - YouTube</v>
      </c>
      <c r="D99" s="4" t="str">
        <f>VLOOKUP(A99,'JITV export.csv'!$A:$B,2,FALSE)</f>
        <v>FIVE KNIVES - "Shake My Bones" (Live from Casper Show Room, Los Angeles, CA 2015 ) #JAMINTHEVAN - YouTube</v>
      </c>
    </row>
    <row r="100" spans="1:4" ht="15.75" customHeight="1">
      <c r="A100" s="3" t="str">
        <f>HYPERLINK("https://www.youtube.com/watch?v=hjqA9V-_d3U","https://www.youtube.com/watch?v=hjqA9V-_d3U")</f>
        <v>https://www.youtube.com/watch?v=hjqA9V-_d3U</v>
      </c>
      <c r="B100" s="2" t="s">
        <v>461</v>
      </c>
      <c r="C100" s="4" t="str">
        <f>VLOOKUP(A100,'JITV export.csv'!$A$2:$B$232,2,FALSE)</f>
        <v>ARKELLS - "Dirty Blonde" (Live at JITV HQ in Los Angeles, CA 2016) #JAMINTHEVAN - YouTube</v>
      </c>
      <c r="D100" s="4" t="str">
        <f>VLOOKUP(A100,'JITV export.csv'!$A:$B,2,FALSE)</f>
        <v>ARKELLS - "Dirty Blonde" (Live at JITV HQ in Los Angeles, CA 2016) #JAMINTHEVAN - YouTube</v>
      </c>
    </row>
    <row r="101" spans="1:4" ht="15.75" customHeight="1">
      <c r="A101" s="3" t="str">
        <f>HYPERLINK("https://www.youtube.com/watch?v=HK1lekd0Gzg","https://www.youtube.com/watch?v=HK1lekd0Gzg")</f>
        <v>https://www.youtube.com/watch?v=HK1lekd0Gzg</v>
      </c>
      <c r="B101" s="2" t="s">
        <v>461</v>
      </c>
      <c r="C101" s="4" t="str">
        <f>VLOOKUP(A101,'JITV export.csv'!$A$2:$B$232,2,FALSE)</f>
        <v>THE COLOURIST - "Tonight" (Live at Red Bull Records, CA) #JAMINTHEVAN - YouTube</v>
      </c>
      <c r="D101" s="4" t="str">
        <f>VLOOKUP(A101,'JITV export.csv'!$A:$B,2,FALSE)</f>
        <v>THE COLOURIST - "Tonight" (Live at Red Bull Records, CA) #JAMINTHEVAN - YouTube</v>
      </c>
    </row>
    <row r="102" spans="1:4" ht="15.75" customHeight="1">
      <c r="A102" s="3" t="str">
        <f>HYPERLINK("https://www.youtube.com/watch?v=hmq6IyogD20","https://www.youtube.com/watch?v=hmq6IyogD20")</f>
        <v>https://www.youtube.com/watch?v=hmq6IyogD20</v>
      </c>
      <c r="B102" s="2" t="s">
        <v>461</v>
      </c>
      <c r="C102" s="4" t="str">
        <f>VLOOKUP(A102,'JITV export.csv'!$A$2:$B$232,2,FALSE)</f>
        <v>RUSTY MAPLES - "Pockets" (Live at Life is Beautiful 2013) #JAMINTHEVAN - YouTube</v>
      </c>
      <c r="D102" s="4" t="str">
        <f>VLOOKUP(A102,'JITV export.csv'!$A:$B,2,FALSE)</f>
        <v>RUSTY MAPLES - "Pockets" (Live at Life is Beautiful 2013) #JAMINTHEVAN - YouTube</v>
      </c>
    </row>
    <row r="103" spans="1:4" ht="15.75" customHeight="1">
      <c r="A103" s="3" t="str">
        <f>HYPERLINK("https://www.youtube.com/watch?v=HQGCZsTZ6mc","https://www.youtube.com/watch?v=HQGCZsTZ6mc")</f>
        <v>https://www.youtube.com/watch?v=HQGCZsTZ6mc</v>
      </c>
      <c r="B103" s="2" t="s">
        <v>461</v>
      </c>
      <c r="C103" s="4" t="str">
        <f>VLOOKUP(A103,'JITV export.csv'!$A$2:$B$232,2,FALSE)</f>
        <v>FAMILY OF THE YEAR- "St. Croix" - #JAMINTHEVAN - YouTube</v>
      </c>
      <c r="D103" s="4" t="str">
        <f>VLOOKUP(A103,'JITV export.csv'!$A:$B,2,FALSE)</f>
        <v>FAMILY OF THE YEAR- "St. Croix" - #JAMINTHEVAN - YouTube</v>
      </c>
    </row>
    <row r="104" spans="1:4" ht="15.75" customHeight="1">
      <c r="A104" s="3" t="str">
        <f>HYPERLINK("https://www.youtube.com/watch?v=HU6ST8pmRD8","https://www.youtube.com/watch?v=HU6ST8pmRD8")</f>
        <v>https://www.youtube.com/watch?v=HU6ST8pmRD8</v>
      </c>
      <c r="B104" s="2" t="s">
        <v>461</v>
      </c>
      <c r="C104" s="4" t="str">
        <f>VLOOKUP(A104,'JITV export.csv'!$A$2:$B$232,2,FALSE)</f>
        <v>MISTERWIVES - "Twisted Tongue" (Live at SXSW 2014) #JAMINTHEVAN - YouTube</v>
      </c>
      <c r="D104" s="4" t="str">
        <f>VLOOKUP(A104,'JITV export.csv'!$A:$B,2,FALSE)</f>
        <v>MISTERWIVES - "Twisted Tongue" (Live at SXSW 2014) #JAMINTHEVAN - YouTube</v>
      </c>
    </row>
    <row r="105" spans="1:4" ht="15.75" customHeight="1">
      <c r="A105" s="3" t="str">
        <f>HYPERLINK("https://www.youtube.com/watch?v=i28leNRGpnk","https://www.youtube.com/watch?v=i28leNRGpnk")</f>
        <v>https://www.youtube.com/watch?v=i28leNRGpnk</v>
      </c>
      <c r="B105" s="2" t="s">
        <v>461</v>
      </c>
      <c r="C105" s="4" t="str">
        <f>VLOOKUP(A105,'JITV export.csv'!$A$2:$B$232,2,FALSE)</f>
        <v>MOE. - "Nebraska" (Live at JITV HQ in Los Angeles, CA 2016) #JAMINTHEVAN - YouTube</v>
      </c>
      <c r="D105" s="4" t="str">
        <f>VLOOKUP(A105,'JITV export.csv'!$A:$B,2,FALSE)</f>
        <v>MOE. - "Nebraska" (Live at JITV HQ in Los Angeles, CA 2016) #JAMINTHEVAN - YouTube</v>
      </c>
    </row>
    <row r="106" spans="1:4" ht="15.75" customHeight="1">
      <c r="A106" s="3" t="str">
        <f>HYPERLINK("https://www.youtube.com/watch?v=ilB6kMeTAPA","https://www.youtube.com/watch?v=ilB6kMeTAPA")</f>
        <v>https://www.youtube.com/watch?v=ilB6kMeTAPA</v>
      </c>
      <c r="B106" s="2" t="s">
        <v>461</v>
      </c>
      <c r="C106" s="4" t="str">
        <f>VLOOKUP(A106,'JITV export.csv'!$A$2:$B$232,2,FALSE)</f>
        <v>SLOTHRUST - "Magnets Pt 1 and 2" (Live at JITV HQ in Los Angeles, CA) #JAMINTHEVAN - YouTube</v>
      </c>
      <c r="D106" s="4" t="str">
        <f>VLOOKUP(A106,'JITV export.csv'!$A:$B,2,FALSE)</f>
        <v>SLOTHRUST - "Magnets Pt 1 and 2" (Live at JITV HQ in Los Angeles, CA) #JAMINTHEVAN - YouTube</v>
      </c>
    </row>
    <row r="107" spans="1:4" ht="15.75" customHeight="1">
      <c r="A107" s="3" t="str">
        <f>HYPERLINK("https://www.youtube.com/watch?v=iw7MkHp-lnE","https://www.youtube.com/watch?v=iw7MkHp-lnE")</f>
        <v>https://www.youtube.com/watch?v=iw7MkHp-lnE</v>
      </c>
      <c r="B107" s="2" t="s">
        <v>461</v>
      </c>
      <c r="C107" s="4" t="str">
        <f>VLOOKUP(A107,'JITV export.csv'!$A$2:$B$232,2,FALSE)</f>
        <v>Cuz's Corner - BERNHOFT (Live in West Hollywood, CA) #JAMINTHEVAN - YouTube</v>
      </c>
      <c r="D107" s="4" t="str">
        <f>VLOOKUP(A107,'JITV export.csv'!$A:$B,2,FALSE)</f>
        <v>Cuz's Corner - BERNHOFT (Live in West Hollywood, CA) #JAMINTHEVAN - YouTube</v>
      </c>
    </row>
    <row r="108" spans="1:4" ht="15.75" customHeight="1">
      <c r="A108" s="3" t="str">
        <f>HYPERLINK("https://www.youtube.com/watch?v=j8dY-hjNyS0","https://www.youtube.com/watch?v=j8dY-hjNyS0")</f>
        <v>https://www.youtube.com/watch?v=j8dY-hjNyS0</v>
      </c>
      <c r="B108" s="2" t="s">
        <v>461</v>
      </c>
      <c r="C108" s="4" t="str">
        <f>VLOOKUP(A108,'JITV export.csv'!$A$2:$B$232,2,FALSE)</f>
        <v>RYAN BINGHAM - "Flower Bomb" - (Live in West Hollywood, CA) #JAMINTHEVAN - YouTube</v>
      </c>
      <c r="D108" s="4" t="str">
        <f>VLOOKUP(A108,'JITV export.csv'!$A:$B,2,FALSE)</f>
        <v>RYAN BINGHAM - "Flower Bomb" - (Live in West Hollywood, CA) #JAMINTHEVAN - YouTube</v>
      </c>
    </row>
    <row r="109" spans="1:4" ht="15.75" customHeight="1">
      <c r="A109" s="3" t="str">
        <f>HYPERLINK("https://www.youtube.com/watch?v=j8lgV-YdZTk","https://www.youtube.com/watch?v=j8lgV-YdZTk")</f>
        <v>https://www.youtube.com/watch?v=j8lgV-YdZTk</v>
      </c>
      <c r="B109" s="2" t="s">
        <v>461</v>
      </c>
      <c r="C109" s="4" t="str">
        <f>VLOOKUP(A109,'JITV export.csv'!$A$2:$B$232,2,FALSE)</f>
        <v>GRIZFOLK - "Waking Up The Giants" (Live in Austin, TX 2016) #JAMINTHEVAN - YouTube</v>
      </c>
      <c r="D109" s="4" t="str">
        <f>VLOOKUP(A109,'JITV export.csv'!$A:$B,2,FALSE)</f>
        <v>GRIZFOLK - "Waking Up The Giants" (Live in Austin, TX 2016) #JAMINTHEVAN - YouTube</v>
      </c>
    </row>
    <row r="110" spans="1:4" ht="15.75" customHeight="1">
      <c r="A110" s="3" t="str">
        <f>HYPERLINK("https://www.youtube.com/watch?v=jclNPGu8i08","https://www.youtube.com/watch?v=jclNPGu8i08")</f>
        <v>https://www.youtube.com/watch?v=jclNPGu8i08</v>
      </c>
      <c r="B110" s="2" t="s">
        <v>461</v>
      </c>
      <c r="C110" s="4" t="str">
        <f>VLOOKUP(A110,'JITV export.csv'!$A$2:$B$232,2,FALSE)</f>
        <v>SEAN WATKINS - "Keep Your Promises II" (Live at JITV HQ in Los Angeles, CA 2016) #JAMINTHEVAN - YouTube</v>
      </c>
      <c r="D110" s="4" t="str">
        <f>VLOOKUP(A110,'JITV export.csv'!$A:$B,2,FALSE)</f>
        <v>SEAN WATKINS - "Keep Your Promises II" (Live at JITV HQ in Los Angeles, CA 2016) #JAMINTHEVAN - YouTube</v>
      </c>
    </row>
    <row r="111" spans="1:4" ht="15.75" customHeight="1">
      <c r="A111" s="3" t="str">
        <f>HYPERLINK("https://www.youtube.com/watch?v=jlqfH7Um6RI","https://www.youtube.com/watch?v=jlqfH7Um6RI")</f>
        <v>https://www.youtube.com/watch?v=jlqfH7Um6RI</v>
      </c>
      <c r="B111" s="2" t="s">
        <v>461</v>
      </c>
      <c r="C111" s="4" t="str">
        <f>VLOOKUP(A111,'JITV export.csv'!$A$2:$B$232,2,FALSE)</f>
        <v>PHASES - "I'm In Love With My Life" (LIve from Austin, TX 2016) #JAMINTHEVAN - YouTube</v>
      </c>
      <c r="D111" s="4" t="str">
        <f>VLOOKUP(A111,'JITV export.csv'!$A:$B,2,FALSE)</f>
        <v>PHASES - "I'm In Love With My Life" (LIve from Austin, TX 2016) #JAMINTHEVAN - YouTube</v>
      </c>
    </row>
    <row r="112" spans="1:4" ht="15.75" customHeight="1">
      <c r="A112" s="3" t="str">
        <f>HYPERLINK("https://www.youtube.com/watch?v=JrMievx9bas","https://www.youtube.com/watch?v=JrMievx9bas")</f>
        <v>https://www.youtube.com/watch?v=JrMievx9bas</v>
      </c>
      <c r="B112" s="2" t="s">
        <v>461</v>
      </c>
      <c r="C112" s="4" t="str">
        <f>VLOOKUP(A112,'JITV export.csv'!$A$2:$B$232,2,FALSE)</f>
        <v>K.FLAY - "The Cops" (Live in Austin, TX 2015) #JAMINTHEVAN - YouTube</v>
      </c>
      <c r="D112" s="4" t="str">
        <f>VLOOKUP(A112,'JITV export.csv'!$A:$B,2,FALSE)</f>
        <v>K.FLAY - "The Cops" (Live in Austin, TX 2015) #JAMINTHEVAN - YouTube</v>
      </c>
    </row>
    <row r="113" spans="1:4" ht="15.75" customHeight="1">
      <c r="A113" s="3" t="str">
        <f>HYPERLINK("https://www.youtube.com/watch?v=jsv-BFnpncg","https://www.youtube.com/watch?v=jsv-BFnpncg")</f>
        <v>https://www.youtube.com/watch?v=jsv-BFnpncg</v>
      </c>
      <c r="B113" s="2" t="s">
        <v>461</v>
      </c>
      <c r="C113" s="4" t="str">
        <f>VLOOKUP(A113,'JITV export.csv'!$A$2:$B$232,2,FALSE)</f>
        <v>THE PARLOTONES - "Save Your Best Bits" (Live at SXSW 2012) #JAMINTHEVAN - YouTube</v>
      </c>
      <c r="D113" s="4" t="str">
        <f>VLOOKUP(A113,'JITV export.csv'!$A:$B,2,FALSE)</f>
        <v>THE PARLOTONES - "Save Your Best Bits" (Live at SXSW 2012) #JAMINTHEVAN - YouTube</v>
      </c>
    </row>
    <row r="114" spans="1:4" ht="15.75" customHeight="1">
      <c r="A114" s="3" t="str">
        <f>HYPERLINK("https://www.youtube.com/watch?v=kAeFgYjrmao","https://www.youtube.com/watch?v=kAeFgYjrmao")</f>
        <v>https://www.youtube.com/watch?v=kAeFgYjrmao</v>
      </c>
      <c r="B114" s="2" t="s">
        <v>461</v>
      </c>
      <c r="C114" s="4" t="str">
        <f>VLOOKUP(A114,'JITV export.csv'!$A$2:$B$232,2,FALSE)</f>
        <v>THE PAINTED HORSES - "In the Garden" (Live in San Francisco, CA) #JAMINTHEVAN - YouTube</v>
      </c>
      <c r="D114" s="4" t="str">
        <f>VLOOKUP(A114,'JITV export.csv'!$A:$B,2,FALSE)</f>
        <v>THE PAINTED HORSES - "In the Garden" (Live in San Francisco, CA) #JAMINTHEVAN - YouTube</v>
      </c>
    </row>
    <row r="115" spans="1:4" ht="15.75" customHeight="1">
      <c r="A115" s="3" t="str">
        <f>HYPERLINK("https://www.youtube.com/watch?v=kBigEYQJ-9s","https://www.youtube.com/watch?v=kBigEYQJ-9s")</f>
        <v>https://www.youtube.com/watch?v=kBigEYQJ-9s</v>
      </c>
      <c r="B115" s="2" t="s">
        <v>461</v>
      </c>
      <c r="C115" s="4" t="str">
        <f>VLOOKUP(A115,'JITV export.csv'!$A$2:$B$232,2,FALSE)</f>
        <v>THE WHITE BUFFALO - "I Got You" (Live at JITV HQ in Los Angeles, CA 2016) #JAMINTHEVAN - YouTube</v>
      </c>
      <c r="D115" s="4" t="str">
        <f>VLOOKUP(A115,'JITV export.csv'!$A:$B,2,FALSE)</f>
        <v>THE WHITE BUFFALO - "I Got You" (Live at JITV HQ in Los Angeles, CA 2016) #JAMINTHEVAN - YouTube</v>
      </c>
    </row>
    <row r="116" spans="1:4" ht="15.75" customHeight="1">
      <c r="A116" s="3" t="str">
        <f>HYPERLINK("https://www.youtube.com/watch?v=kGhzrjHbxsI","https://www.youtube.com/watch?v=kGhzrjHbxsI")</f>
        <v>https://www.youtube.com/watch?v=kGhzrjHbxsI</v>
      </c>
      <c r="B116" s="2" t="s">
        <v>461</v>
      </c>
      <c r="C116" s="4" t="str">
        <f>VLOOKUP(A116,'JITV export.csv'!$A$2:$B$232,2,FALSE)</f>
        <v>ERIC HUTCHINSON - "Tell the World" (Live at SXSW 2014) #JAMINTHEVAN - YouTube</v>
      </c>
      <c r="D116" s="4" t="str">
        <f>VLOOKUP(A116,'JITV export.csv'!$A:$B,2,FALSE)</f>
        <v>ERIC HUTCHINSON - "Tell the World" (Live at SXSW 2014) #JAMINTHEVAN - YouTube</v>
      </c>
    </row>
    <row r="117" spans="1:4" ht="15.75" customHeight="1">
      <c r="A117" s="3" t="str">
        <f>HYPERLINK("https://www.youtube.com/watch?v=kvJpJemABeg","https://www.youtube.com/watch?v=kvJpJemABeg")</f>
        <v>https://www.youtube.com/watch?v=kvJpJemABeg</v>
      </c>
      <c r="B117" s="2" t="s">
        <v>461</v>
      </c>
      <c r="C117" s="4" t="str">
        <f>VLOOKUP(A117,'JITV export.csv'!$A$2:$B$232,2,FALSE)</f>
        <v>FIVE KNIVES - "Dirty Souls" (Live from Casper Show Room, Los Angeles, CA 2015 ) #JAMINTHEVAN - YouTube</v>
      </c>
      <c r="D117" s="4" t="str">
        <f>VLOOKUP(A117,'JITV export.csv'!$A:$B,2,FALSE)</f>
        <v>FIVE KNIVES - "Dirty Souls" (Live from Casper Show Room, Los Angeles, CA 2015 ) #JAMINTHEVAN - YouTube</v>
      </c>
    </row>
    <row r="118" spans="1:4" ht="15.75" customHeight="1">
      <c r="A118" s="3" t="str">
        <f>HYPERLINK("https://www.youtube.com/watch?v=l7sFep-Awhw","https://www.youtube.com/watch?v=l7sFep-Awhw")</f>
        <v>https://www.youtube.com/watch?v=l7sFep-Awhw</v>
      </c>
      <c r="B118" s="2" t="s">
        <v>461</v>
      </c>
      <c r="C118" s="4" t="str">
        <f>VLOOKUP(A118,'JITV export.csv'!$A$2:$B$232,2,FALSE)</f>
        <v>BAIO - "Matter" (Austin, TX 2016) #JAMINTHEVAN - YouTube</v>
      </c>
      <c r="D118" s="4" t="str">
        <f>VLOOKUP(A118,'JITV export.csv'!$A:$B,2,FALSE)</f>
        <v>BAIO - "Matter" (Austin, TX 2016) #JAMINTHEVAN - YouTube</v>
      </c>
    </row>
    <row r="119" spans="1:4" ht="15.75" customHeight="1">
      <c r="A119" s="3" t="str">
        <f>HYPERLINK("https://www.youtube.com/watch?v=LC4GufIBps8","https://www.youtube.com/watch?v=LC4GufIBps8")</f>
        <v>https://www.youtube.com/watch?v=LC4GufIBps8</v>
      </c>
      <c r="B119" s="2" t="s">
        <v>461</v>
      </c>
      <c r="C119" s="4" t="str">
        <f>VLOOKUP(A119,'JITV export.csv'!$A$2:$B$232,2,FALSE)</f>
        <v>NICKI BLUHM &amp; THE GRAMBLERS - "Little Too Late" (Live from Joshua Tree, CA) #JAMINTHEVAN - YouTube</v>
      </c>
      <c r="D119" s="4" t="str">
        <f>VLOOKUP(A119,'JITV export.csv'!$A:$B,2,FALSE)</f>
        <v>NICKI BLUHM &amp; THE GRAMBLERS - "Little Too Late" (Live from Joshua Tree, CA) #JAMINTHEVAN - YouTube</v>
      </c>
    </row>
    <row r="120" spans="1:4" ht="15.75" customHeight="1">
      <c r="A120" s="3" t="str">
        <f>HYPERLINK("https://www.youtube.com/watch?v=LE7e018BJyM","https://www.youtube.com/watch?v=LE7e018BJyM")</f>
        <v>https://www.youtube.com/watch?v=LE7e018BJyM</v>
      </c>
      <c r="B120" s="2" t="s">
        <v>461</v>
      </c>
      <c r="C120" s="4" t="str">
        <f>VLOOKUP(A120,'JITV export.csv'!$A$2:$B$232,2,FALSE)</f>
        <v>AOIFE O'DONOVAN - "Porch Light" (Live at JITV HQ in Los Angeles, CA 2016) #JAMINTHEVAN - YouTube</v>
      </c>
      <c r="D120" s="4" t="str">
        <f>VLOOKUP(A120,'JITV export.csv'!$A:$B,2,FALSE)</f>
        <v>AOIFE O'DONOVAN - "Porch Light" (Live at JITV HQ in Los Angeles, CA 2016) #JAMINTHEVAN - YouTube</v>
      </c>
    </row>
    <row r="121" spans="1:4" ht="15.75" customHeight="1">
      <c r="A121" s="3" t="str">
        <f>HYPERLINK("https://www.youtube.com/watch?v=legOZ29DHhU","https://www.youtube.com/watch?v=legOZ29DHhU")</f>
        <v>https://www.youtube.com/watch?v=legOZ29DHhU</v>
      </c>
      <c r="B121" s="2" t="s">
        <v>461</v>
      </c>
      <c r="C121" s="4" t="str">
        <f>VLOOKUP(A121,'JITV export.csv'!$A$2:$B$232,2,FALSE)</f>
        <v>MOTHER MOTHER - "I Go Hungry" (Live in Napa Valley, CA 2015) #JAMINTHEVAN - YouTube</v>
      </c>
      <c r="D121" s="4" t="str">
        <f>VLOOKUP(A121,'JITV export.csv'!$A:$B,2,FALSE)</f>
        <v>MOTHER MOTHER - "I Go Hungry" (Live in Napa Valley, CA 2015) #JAMINTHEVAN - YouTube</v>
      </c>
    </row>
    <row r="122" spans="1:4" ht="15.75" customHeight="1">
      <c r="A122" s="3" t="str">
        <f>HYPERLINK("https://www.youtube.com/watch?v=lfe9rNQ4UDk","https://www.youtube.com/watch?v=lfe9rNQ4UDk")</f>
        <v>https://www.youtube.com/watch?v=lfe9rNQ4UDk</v>
      </c>
      <c r="B122" s="2" t="s">
        <v>461</v>
      </c>
      <c r="C122" s="4" t="str">
        <f>VLOOKUP(A122,'JITV export.csv'!$A$2:$B$232,2,FALSE)</f>
        <v>LILY &amp; MADELEINE - "Not Gonna" (Live in Austin, TX 2016) #JAMINTHEVAN - YouTube</v>
      </c>
      <c r="D122" s="4" t="str">
        <f>VLOOKUP(A122,'JITV export.csv'!$A:$B,2,FALSE)</f>
        <v>LILY &amp; MADELEINE - "Not Gonna" (Live in Austin, TX 2016) #JAMINTHEVAN - YouTube</v>
      </c>
    </row>
    <row r="123" spans="1:4" ht="15.75" customHeight="1">
      <c r="A123" s="3" t="str">
        <f>HYPERLINK("https://www.youtube.com/watch?v=LJZCb4_1MRM","https://www.youtube.com/watch?v=LJZCb4_1MRM")</f>
        <v>https://www.youtube.com/watch?v=LJZCb4_1MRM</v>
      </c>
      <c r="B123" s="2" t="s">
        <v>461</v>
      </c>
      <c r="C123" s="4" t="str">
        <f>VLOOKUP(A123,'JITV export.csv'!$A$2:$B$232,2,FALSE)</f>
        <v>COMMUNIST DAUGHTER - "Not the Kid" | #JAMINTHEVAN - YouTube</v>
      </c>
      <c r="D123" s="4" t="str">
        <f>VLOOKUP(A123,'JITV export.csv'!$A:$B,2,FALSE)</f>
        <v>COMMUNIST DAUGHTER - "Not the Kid" | #JAMINTHEVAN - YouTube</v>
      </c>
    </row>
    <row r="124" spans="1:4" ht="15.75" customHeight="1">
      <c r="A124" s="3" t="str">
        <f>HYPERLINK("https://www.youtube.com/watch?v=llW6rNEhitI","https://www.youtube.com/watch?v=llW6rNEhitI")</f>
        <v>https://www.youtube.com/watch?v=llW6rNEhitI</v>
      </c>
      <c r="B124" s="2" t="s">
        <v>461</v>
      </c>
      <c r="C124" s="4" t="str">
        <f>VLOOKUP(A124,'JITV export.csv'!$A$2:$B$232,2,FALSE)</f>
        <v>WATER LIARS - "Wyoming" (Live in Austin, TX 2015) #JAMINTHEVAN - YouTube</v>
      </c>
      <c r="D124" s="4" t="str">
        <f>VLOOKUP(A124,'JITV export.csv'!$A:$B,2,FALSE)</f>
        <v>WATER LIARS - "Wyoming" (Live in Austin, TX 2015) #JAMINTHEVAN - YouTube</v>
      </c>
    </row>
    <row r="125" spans="1:4" ht="15.75" customHeight="1">
      <c r="A125" s="3" t="str">
        <f>HYPERLINK("https://www.youtube.com/watch?v=Lq1p_D7AWsM","https://www.youtube.com/watch?v=Lq1p_D7AWsM")</f>
        <v>https://www.youtube.com/watch?v=Lq1p_D7AWsM</v>
      </c>
      <c r="B125" s="2" t="s">
        <v>461</v>
      </c>
      <c r="C125" s="4" t="str">
        <f>VLOOKUP(A125,'JITV export.csv'!$A$2:$B$232,2,FALSE)</f>
        <v>BLONDFIRE - "Where the Kids Are" (Live at JITV HQ in Los Angeles, CA 2016) #JAMINTHEVAN - YouTube</v>
      </c>
      <c r="D125" s="4" t="str">
        <f>VLOOKUP(A125,'JITV export.csv'!$A:$B,2,FALSE)</f>
        <v>BLONDFIRE - "Where the Kids Are" (Live at JITV HQ in Los Angeles, CA 2016) #JAMINTHEVAN - YouTube</v>
      </c>
    </row>
    <row r="126" spans="1:4" ht="15.75" customHeight="1">
      <c r="A126" s="3" t="str">
        <f>HYPERLINK("https://www.youtube.com/watch?v=LyLs-saH-8I","https://www.youtube.com/watch?v=LyLs-saH-8I")</f>
        <v>https://www.youtube.com/watch?v=LyLs-saH-8I</v>
      </c>
      <c r="B126" s="2" t="s">
        <v>461</v>
      </c>
      <c r="C126" s="4" t="str">
        <f>VLOOKUP(A126,'JITV export.csv'!$A$2:$B$232,2,FALSE)</f>
        <v>CAVEMAN - "Never Going Back" (Live in Austin, TX 2016) #JAMINTHEVAN - YouTube</v>
      </c>
      <c r="D126" s="4" t="str">
        <f>VLOOKUP(A126,'JITV export.csv'!$A:$B,2,FALSE)</f>
        <v>CAVEMAN - "Never Going Back" (Live in Austin, TX 2016) #JAMINTHEVAN - YouTube</v>
      </c>
    </row>
    <row r="127" spans="1:4" ht="15.75" customHeight="1">
      <c r="A127" s="3" t="str">
        <f>HYPERLINK("https://www.youtube.com/watch?v=lZGTLKX_PTk","https://www.youtube.com/watch?v=lZGTLKX_PTk")</f>
        <v>https://www.youtube.com/watch?v=lZGTLKX_PTk</v>
      </c>
      <c r="B127" s="2" t="s">
        <v>461</v>
      </c>
      <c r="C127" s="4" t="str">
        <f>VLOOKUP(A127,'JITV export.csv'!$A$2:$B$232,2,FALSE)</f>
        <v>J. RODDY WALSTON &amp; THE BUSINESS -"Hard Times" (Live at SXSW 2014) #JAMINTHEVAN - YouTube</v>
      </c>
      <c r="D127" s="4" t="str">
        <f>VLOOKUP(A127,'JITV export.csv'!$A:$B,2,FALSE)</f>
        <v>J. RODDY WALSTON &amp; THE BUSINESS -"Hard Times" (Live at SXSW 2014) #JAMINTHEVAN - YouTube</v>
      </c>
    </row>
    <row r="128" spans="1:4" ht="15.75" customHeight="1">
      <c r="A128" s="3" t="str">
        <f>HYPERLINK("https://www.youtube.com/watch?v=M1Dg6X4TY3I","https://www.youtube.com/watch?v=M1Dg6X4TY3I")</f>
        <v>https://www.youtube.com/watch?v=M1Dg6X4TY3I</v>
      </c>
      <c r="B128" s="2" t="s">
        <v>461</v>
      </c>
      <c r="C128" s="4" t="str">
        <f>VLOOKUP(A128,'JITV export.csv'!$A$2:$B$232,2,FALSE)</f>
        <v>RIXTON - "Make Out" (Live at Maker Studios) #JAMINTHEVAN - YouTube</v>
      </c>
      <c r="D128" s="4" t="str">
        <f>VLOOKUP(A128,'JITV export.csv'!$A:$B,2,FALSE)</f>
        <v>RIXTON - "Make Out" (Live at Maker Studios) #JAMINTHEVAN - YouTube</v>
      </c>
    </row>
    <row r="129" spans="1:4" ht="15.75" customHeight="1">
      <c r="A129" s="3" t="str">
        <f>HYPERLINK("https://www.youtube.com/watch?v=MaYJarC3g8w","https://www.youtube.com/watch?v=MaYJarC3g8w")</f>
        <v>https://www.youtube.com/watch?v=MaYJarC3g8w</v>
      </c>
      <c r="B129" s="2" t="s">
        <v>461</v>
      </c>
      <c r="C129" s="4" t="str">
        <f>VLOOKUP(A129,'JITV export.csv'!$A$2:$B$232,2,FALSE)</f>
        <v>DRAKE BELL - "Bitchcraft" (Live from Casper Show Room, Los Angeles, CA 2015 ) #JAMINTHEVAN - YouTube</v>
      </c>
      <c r="D129" s="4" t="str">
        <f>VLOOKUP(A129,'JITV export.csv'!$A:$B,2,FALSE)</f>
        <v>DRAKE BELL - "Bitchcraft" (Live from Casper Show Room, Los Angeles, CA 2015 ) #JAMINTHEVAN - YouTube</v>
      </c>
    </row>
    <row r="130" spans="1:4" ht="15.75" customHeight="1">
      <c r="A130" s="3" t="str">
        <f>HYPERLINK("https://www.youtube.com/watch?v=MBfjeFr67Ls","https://www.youtube.com/watch?v=MBfjeFr67Ls")</f>
        <v>https://www.youtube.com/watch?v=MBfjeFr67Ls</v>
      </c>
      <c r="B130" s="2" t="s">
        <v>461</v>
      </c>
      <c r="C130" s="4" t="str">
        <f>VLOOKUP(A130,'JITV export.csv'!$A$2:$B$232,2,FALSE)</f>
        <v>Harmony Project - CHALI 2NA - "Comin Thru" (Live from Hollywood, CA) #JAMINTHEVAN - YouTube</v>
      </c>
      <c r="D130" s="4" t="str">
        <f>VLOOKUP(A130,'JITV export.csv'!$A:$B,2,FALSE)</f>
        <v>Harmony Project - CHALI 2NA - "Comin Thru" (Live from Hollywood, CA) #JAMINTHEVAN - YouTube</v>
      </c>
    </row>
    <row r="131" spans="1:4" ht="15.75" customHeight="1">
      <c r="A131" s="3" t="str">
        <f>HYPERLINK("https://www.youtube.com/watch?v=Mc8irv3-BxM","https://www.youtube.com/watch?v=Mc8irv3-BxM")</f>
        <v>https://www.youtube.com/watch?v=Mc8irv3-BxM</v>
      </c>
      <c r="B131" s="2" t="s">
        <v>461</v>
      </c>
      <c r="C131" s="4" t="str">
        <f>VLOOKUP(A131,'JITV export.csv'!$A$2:$B$232,2,FALSE)</f>
        <v>SMOOTH HOUND SMITH- "Get Low" (Live in Austin, TX 2016) #JAMINTHEVAN - YouTube</v>
      </c>
      <c r="D131" s="4" t="str">
        <f>VLOOKUP(A131,'JITV export.csv'!$A:$B,2,FALSE)</f>
        <v>SMOOTH HOUND SMITH- "Get Low" (Live in Austin, TX 2016) #JAMINTHEVAN - YouTube</v>
      </c>
    </row>
    <row r="132" spans="1:4" ht="15.75" customHeight="1">
      <c r="A132" s="3" t="str">
        <f>HYPERLINK("https://www.youtube.com/watch?v=miXzXt7to3Q","https://www.youtube.com/watch?v=miXzXt7to3Q")</f>
        <v>https://www.youtube.com/watch?v=miXzXt7to3Q</v>
      </c>
      <c r="B132" s="2" t="s">
        <v>461</v>
      </c>
      <c r="C132" s="4" t="str">
        <f>VLOOKUP(A132,'JITV export.csv'!$A$2:$B$232,2,FALSE)</f>
        <v>RIXTON - "Me and My Broken Heart" (Live at Maker Studios) #JAMINTHEVAN - YouTube</v>
      </c>
      <c r="D132" s="4" t="str">
        <f>VLOOKUP(A132,'JITV export.csv'!$A:$B,2,FALSE)</f>
        <v>RIXTON - "Me and My Broken Heart" (Live at Maker Studios) #JAMINTHEVAN - YouTube</v>
      </c>
    </row>
    <row r="133" spans="1:4" ht="15.75" customHeight="1">
      <c r="A133" s="3" t="str">
        <f>HYPERLINK("https://www.youtube.com/watch?v=mqaj10LrHos","https://www.youtube.com/watch?v=mqaj10LrHos")</f>
        <v>https://www.youtube.com/watch?v=mqaj10LrHos</v>
      </c>
      <c r="B133" s="2" t="s">
        <v>461</v>
      </c>
      <c r="C133" s="4" t="str">
        <f>VLOOKUP(A133,'JITV export.csv'!$A$2:$B$232,2,FALSE)</f>
        <v>SMOOTH HOUND SMITH- "Stopgap Woman Blues" (Live in Austin, TX 2016) #JAMINTHEVAN - YouTube</v>
      </c>
      <c r="D133" s="4" t="str">
        <f>VLOOKUP(A133,'JITV export.csv'!$A:$B,2,FALSE)</f>
        <v>SMOOTH HOUND SMITH- "Stopgap Woman Blues" (Live in Austin, TX 2016) #JAMINTHEVAN - YouTube</v>
      </c>
    </row>
    <row r="134" spans="1:4" ht="15.75" customHeight="1">
      <c r="A134" s="3" t="str">
        <f>HYPERLINK("https://www.youtube.com/watch?v=MQtHD_gdHoA","https://www.youtube.com/watch?v=MQtHD_gdHoA")</f>
        <v>https://www.youtube.com/watch?v=MQtHD_gdHoA</v>
      </c>
      <c r="B134" s="2" t="s">
        <v>461</v>
      </c>
      <c r="C134" s="4" t="str">
        <f>VLOOKUP(A134,'JITV export.csv'!$A$2:$B$232,2,FALSE)</f>
        <v>ANDREW COMBS - "All These Dreams" (Live in Austin, TX 2015) #JAMINTHEVAN - YouTube</v>
      </c>
      <c r="D134" s="4" t="str">
        <f>VLOOKUP(A134,'JITV export.csv'!$A:$B,2,FALSE)</f>
        <v>ANDREW COMBS - "All These Dreams" (Live in Austin, TX 2015) #JAMINTHEVAN - YouTube</v>
      </c>
    </row>
    <row r="135" spans="1:4" ht="15.75" customHeight="1">
      <c r="A135" s="3" t="str">
        <f>HYPERLINK("https://www.youtube.com/watch?v=mYWcdMbU6nM","https://www.youtube.com/watch?v=mYWcdMbU6nM")</f>
        <v>https://www.youtube.com/watch?v=mYWcdMbU6nM</v>
      </c>
      <c r="B135" s="2" t="s">
        <v>461</v>
      </c>
      <c r="C135" s="4" t="str">
        <f>VLOOKUP(A135,'JITV export.csv'!$A$2:$B$232,2,FALSE)</f>
        <v>GIVERS - "Record High, Record Low" (Live in Austin, TX 2016) #JAMINTHEVAN - YouTube</v>
      </c>
      <c r="D135" s="4" t="str">
        <f>VLOOKUP(A135,'JITV export.csv'!$A:$B,2,FALSE)</f>
        <v>GIVERS - "Record High, Record Low" (Live in Austin, TX 2016) #JAMINTHEVAN - YouTube</v>
      </c>
    </row>
    <row r="136" spans="1:4" ht="15.75" customHeight="1">
      <c r="A136" s="3" t="str">
        <f>HYPERLINK("https://www.youtube.com/watch?v=NBgWcfGXs1s","https://www.youtube.com/watch?v=NBgWcfGXs1s")</f>
        <v>https://www.youtube.com/watch?v=NBgWcfGXs1s</v>
      </c>
      <c r="B136" s="2" t="s">
        <v>461</v>
      </c>
      <c r="C136" s="4" t="str">
        <f>VLOOKUP(A136,'JITV export.csv'!$A$2:$B$232,2,FALSE)</f>
        <v>LARKIN POE - "Jail Break" (Live in Atlanta, GA) #JAMINTHEVAN - YouTube</v>
      </c>
      <c r="D136" s="4" t="str">
        <f>VLOOKUP(A136,'JITV export.csv'!$A:$B,2,FALSE)</f>
        <v>LARKIN POE - "Jail Break" (Live in Atlanta, GA) #JAMINTHEVAN - YouTube</v>
      </c>
    </row>
    <row r="137" spans="1:4" ht="15.75" customHeight="1">
      <c r="A137" s="3" t="str">
        <f>HYPERLINK("https://www.youtube.com/watch?v=NDqJbhTMfzk","https://www.youtube.com/watch?v=NDqJbhTMfzk")</f>
        <v>https://www.youtube.com/watch?v=NDqJbhTMfzk</v>
      </c>
      <c r="B137" s="2" t="s">
        <v>463</v>
      </c>
      <c r="C137" s="4" t="str">
        <f>VLOOKUP(A137,'JITV export.csv'!$A$2:$B$232,2,FALSE)</f>
        <v>Active Child Interview - #JAMINTHEVAN - YouTube</v>
      </c>
      <c r="D137" s="4" t="str">
        <f>VLOOKUP(A137,'JITV export.csv'!$A:$B,2,FALSE)</f>
        <v>Active Child Interview - #JAMINTHEVAN - YouTube</v>
      </c>
    </row>
    <row r="138" spans="1:4" ht="15.75" customHeight="1">
      <c r="A138" s="3" t="str">
        <f>HYPERLINK("https://www.youtube.com/watch?v=nE0pYkeyReY","https://www.youtube.com/watch?v=nE0pYkeyReY")</f>
        <v>https://www.youtube.com/watch?v=nE0pYkeyReY</v>
      </c>
      <c r="B138" s="2" t="s">
        <v>461</v>
      </c>
      <c r="C138" s="4" t="str">
        <f>VLOOKUP(A138,'JITV export.csv'!$A$2:$B$232,2,FALSE)</f>
        <v>William Elliot Whitmore Civilizations - YouTube</v>
      </c>
      <c r="D138" s="4" t="str">
        <f>VLOOKUP(A138,'JITV export.csv'!$A:$B,2,FALSE)</f>
        <v>William Elliot Whitmore Civilizations - YouTube</v>
      </c>
    </row>
    <row r="139" spans="1:4" ht="15.75" customHeight="1">
      <c r="A139" s="3" t="str">
        <f>HYPERLINK("https://www.youtube.com/watch?v=ngiMRjwXmlo","https://www.youtube.com/watch?v=ngiMRjwXmlo")</f>
        <v>https://www.youtube.com/watch?v=ngiMRjwXmlo</v>
      </c>
      <c r="B139" s="2" t="s">
        <v>461</v>
      </c>
      <c r="C139" s="4" t="str">
        <f>VLOOKUP(A139,'JITV export.csv'!$A$2:$B$232,2,FALSE)</f>
        <v>MUSIC BAND - "Money" (Live in Austin, TX 2016) #JAMINTHEVAN - YouTube</v>
      </c>
      <c r="D139" s="4" t="str">
        <f>VLOOKUP(A139,'JITV export.csv'!$A:$B,2,FALSE)</f>
        <v>MUSIC BAND - "Money" (Live in Austin, TX 2016) #JAMINTHEVAN - YouTube</v>
      </c>
    </row>
    <row r="140" spans="1:4" ht="15.75" customHeight="1">
      <c r="A140" s="3" t="str">
        <f>HYPERLINK("https://www.youtube.com/watch?v=nh4IMDVVM5Q","https://www.youtube.com/watch?v=nh4IMDVVM5Q")</f>
        <v>https://www.youtube.com/watch?v=nh4IMDVVM5Q</v>
      </c>
      <c r="B140" s="2" t="s">
        <v>461</v>
      </c>
      <c r="C140" s="4" t="str">
        <f>VLOOKUP(A140,'JITV export.csv'!$A$2:$B$232,2,FALSE)</f>
        <v>BAIO - ENDLESS RHYTHM V2 - YouTube</v>
      </c>
      <c r="D140" s="4" t="str">
        <f>VLOOKUP(A140,'JITV export.csv'!$A:$B,2,FALSE)</f>
        <v>BAIO - ENDLESS RHYTHM V2 - YouTube</v>
      </c>
    </row>
    <row r="141" spans="1:4" ht="15.75" customHeight="1">
      <c r="A141" s="3" t="str">
        <f>HYPERLINK("https://www.youtube.com/watch?v=NN1fSFG12JY","https://www.youtube.com/watch?v=NN1fSFG12JY")</f>
        <v>https://www.youtube.com/watch?v=NN1fSFG12JY</v>
      </c>
      <c r="B141" s="2" t="s">
        <v>461</v>
      </c>
      <c r="C141" s="4" t="str">
        <f>VLOOKUP(A141,'JITV export.csv'!$A$2:$B$232,2,FALSE)</f>
        <v>YouTube</v>
      </c>
      <c r="D141" s="4" t="str">
        <f>VLOOKUP(A141,'JITV export.csv'!$A:$B,2,FALSE)</f>
        <v>YouTube</v>
      </c>
    </row>
    <row r="142" spans="1:4" ht="15.75" customHeight="1">
      <c r="A142" s="3" t="str">
        <f>HYPERLINK("https://www.youtube.com/watch?v=NN7LFDTzj4c","https://www.youtube.com/watch?v=NN7LFDTzj4c")</f>
        <v>https://www.youtube.com/watch?v=NN7LFDTzj4c</v>
      </c>
      <c r="B142" s="2" t="s">
        <v>461</v>
      </c>
      <c r="C142" s="4" t="str">
        <f>VLOOKUP(A142,'JITV export.csv'!$A$2:$B$232,2,FALSE)</f>
        <v>THE REVIVALISTS - "Keep Going" (Live in Los Angeles, CA) #JAMINTHEVAN - YouTube</v>
      </c>
      <c r="D142" s="4" t="str">
        <f>VLOOKUP(A142,'JITV export.csv'!$A:$B,2,FALSE)</f>
        <v>THE REVIVALISTS - "Keep Going" (Live in Los Angeles, CA) #JAMINTHEVAN - YouTube</v>
      </c>
    </row>
    <row r="143" spans="1:4" ht="15.75" customHeight="1">
      <c r="A143" s="3" t="str">
        <f>HYPERLINK("https://www.youtube.com/watch?v=NRVHIuA0vOY","https://www.youtube.com/watch?v=NRVHIuA0vOY")</f>
        <v>https://www.youtube.com/watch?v=NRVHIuA0vOY</v>
      </c>
      <c r="B143" s="2" t="s">
        <v>461</v>
      </c>
      <c r="C143" s="4" t="str">
        <f>VLOOKUP(A143,'JITV export.csv'!$A$2:$B$232,2,FALSE)</f>
        <v>BLOODS - "Want It" (Live in Austin, TX 2015) #JAMINTHEVAN - YouTube</v>
      </c>
      <c r="D143" s="4" t="str">
        <f>VLOOKUP(A143,'JITV export.csv'!$A:$B,2,FALSE)</f>
        <v>BLOODS - "Want It" (Live in Austin, TX 2015) #JAMINTHEVAN - YouTube</v>
      </c>
    </row>
    <row r="144" spans="1:4" ht="15.75" customHeight="1">
      <c r="A144" s="3" t="str">
        <f>HYPERLINK("https://www.youtube.com/watch?v=nXybxzeaq90","https://www.youtube.com/watch?v=nXybxzeaq90")</f>
        <v>https://www.youtube.com/watch?v=nXybxzeaq90</v>
      </c>
      <c r="B144" s="2" t="s">
        <v>461</v>
      </c>
      <c r="C144" s="4" t="str">
        <f>VLOOKUP(A144,'JITV export.csv'!$A$2:$B$232,2,FALSE)</f>
        <v>DYLAN GARDNER - "Nothing Without You" (Live at JITV HQ in Los Angeles, CA) #JAMINTHEVAN - YouTube</v>
      </c>
      <c r="D144" s="4" t="str">
        <f>VLOOKUP(A144,'JITV export.csv'!$A:$B,2,FALSE)</f>
        <v>DYLAN GARDNER - "Nothing Without You" (Live at JITV HQ in Los Angeles, CA) #JAMINTHEVAN - YouTube</v>
      </c>
    </row>
    <row r="145" spans="1:4" ht="15.75" customHeight="1">
      <c r="A145" s="3" t="str">
        <f>HYPERLINK("https://www.youtube.com/watch?v=O1XkUEfBsqE","https://www.youtube.com/watch?v=O1XkUEfBsqE")</f>
        <v>https://www.youtube.com/watch?v=O1XkUEfBsqE</v>
      </c>
      <c r="B145" s="2" t="s">
        <v>461</v>
      </c>
      <c r="C145" s="4" t="str">
        <f>VLOOKUP(A145,'JITV export.csv'!$A$2:$B$232,2,FALSE)</f>
        <v>IRATION - "Reelin" (Live from California Roots 2015) #JAMINTHEVAN - YouTube</v>
      </c>
      <c r="D145" s="4" t="str">
        <f>VLOOKUP(A145,'JITV export.csv'!$A:$B,2,FALSE)</f>
        <v>IRATION - "Reelin" (Live from California Roots 2015) #JAMINTHEVAN - YouTube</v>
      </c>
    </row>
    <row r="146" spans="1:4" ht="15.75" customHeight="1">
      <c r="A146" s="3" t="str">
        <f>HYPERLINK("https://www.youtube.com/watch?v=O6MPlfsyuyk","https://www.youtube.com/watch?v=O6MPlfsyuyk")</f>
        <v>https://www.youtube.com/watch?v=O6MPlfsyuyk</v>
      </c>
      <c r="B146" s="2" t="s">
        <v>461</v>
      </c>
      <c r="C146" s="4" t="str">
        <f>VLOOKUP(A146,'JITV export.csv'!$A$2:$B$232,2,FALSE)</f>
        <v>YouTube</v>
      </c>
      <c r="D146" s="4" t="str">
        <f>VLOOKUP(A146,'JITV export.csv'!$A:$B,2,FALSE)</f>
        <v>YouTube</v>
      </c>
    </row>
    <row r="147" spans="1:4" ht="15.75" customHeight="1">
      <c r="A147" s="3" t="str">
        <f>HYPERLINK("https://www.youtube.com/watch?v=obme7nk6eE0","https://www.youtube.com/watch?v=obme7nk6eE0")</f>
        <v>https://www.youtube.com/watch?v=obme7nk6eE0</v>
      </c>
      <c r="B147" s="2" t="s">
        <v>461</v>
      </c>
      <c r="C147" s="4" t="str">
        <f>VLOOKUP(A147,'JITV export.csv'!$A$2:$B$232,2,FALSE)</f>
        <v>RADKEY - "Parade It" (Live in Coachella Valley, 2015) # JAMINTHEVAN - YouTube</v>
      </c>
      <c r="D147" s="4" t="str">
        <f>VLOOKUP(A147,'JITV export.csv'!$A:$B,2,FALSE)</f>
        <v>RADKEY - "Parade It" (Live in Coachella Valley, 2015) # JAMINTHEVAN - YouTube</v>
      </c>
    </row>
    <row r="148" spans="1:4" ht="15.75" customHeight="1">
      <c r="A148" s="3" t="str">
        <f>HYPERLINK("https://www.youtube.com/watch?v=oBvhyBj5jQI","https://www.youtube.com/watch?v=oBvhyBj5jQI")</f>
        <v>https://www.youtube.com/watch?v=oBvhyBj5jQI</v>
      </c>
      <c r="B148" s="2" t="s">
        <v>461</v>
      </c>
      <c r="C148" s="4" t="str">
        <f>VLOOKUP(A148,'JITV export.csv'!$A$2:$B$232,2,FALSE)</f>
        <v>BAIO - "Sister Of Pearl" (Austin, TX 2016) #JAMINTHEVAN - YouTube</v>
      </c>
      <c r="D148" s="4" t="str">
        <f>VLOOKUP(A148,'JITV export.csv'!$A:$B,2,FALSE)</f>
        <v>BAIO - "Sister Of Pearl" (Austin, TX 2016) #JAMINTHEVAN - YouTube</v>
      </c>
    </row>
    <row r="149" spans="1:4" ht="15.75" customHeight="1">
      <c r="A149" s="3" t="str">
        <f>HYPERLINK("https://www.youtube.com/watch?v=ocXFL9HR33g","https://www.youtube.com/watch?v=ocXFL9HR33g")</f>
        <v>https://www.youtube.com/watch?v=ocXFL9HR33g</v>
      </c>
      <c r="B149" s="2" t="s">
        <v>461</v>
      </c>
      <c r="C149" s="4" t="str">
        <f>VLOOKUP(A149,'JITV export.csv'!$A$2:$B$232,2,FALSE)</f>
        <v>ERIC HUTCHINSON - "A Little More" (Live at SXSW 2014) #JAMINTHEVAN - YouTube</v>
      </c>
      <c r="D149" s="4" t="str">
        <f>VLOOKUP(A149,'JITV export.csv'!$A:$B,2,FALSE)</f>
        <v>ERIC HUTCHINSON - "A Little More" (Live at SXSW 2014) #JAMINTHEVAN - YouTube</v>
      </c>
    </row>
    <row r="150" spans="1:4" ht="15.75" customHeight="1">
      <c r="A150" s="3" t="str">
        <f>HYPERLINK("https://www.youtube.com/watch?v=ogWPfng941s","https://www.youtube.com/watch?v=ogWPfng941s")</f>
        <v>https://www.youtube.com/watch?v=ogWPfng941s</v>
      </c>
      <c r="B150" s="2" t="s">
        <v>461</v>
      </c>
      <c r="C150" s="4" t="str">
        <f>VLOOKUP(A150,'JITV export.csv'!$A$2:$B$232,2,FALSE)</f>
        <v>THE LOVELY BAD THINGS - "I Just Want You to Go Away" (Live at Burgerama III) #JAMINTHEVAN - YouTube</v>
      </c>
      <c r="D150" s="4" t="str">
        <f>VLOOKUP(A150,'JITV export.csv'!$A:$B,2,FALSE)</f>
        <v>THE LOVELY BAD THINGS - "I Just Want You to Go Away" (Live at Burgerama III) #JAMINTHEVAN - YouTube</v>
      </c>
    </row>
    <row r="151" spans="1:4" ht="15.75" customHeight="1">
      <c r="A151" s="3" t="str">
        <f>HYPERLINK("https://www.youtube.com/watch?v=Ohv9alI003w","https://www.youtube.com/watch?v=Ohv9alI003w")</f>
        <v>https://www.youtube.com/watch?v=Ohv9alI003w</v>
      </c>
      <c r="B151" s="2" t="s">
        <v>461</v>
      </c>
      <c r="C151" s="4" t="str">
        <f>VLOOKUP(A151,'JITV export.csv'!$A$2:$B$232,2,FALSE)</f>
        <v>LISSIE - "Hero" (Live in Austin, TX 2016) #JAMINTHEVAN - YouTube</v>
      </c>
      <c r="D151" s="4" t="str">
        <f>VLOOKUP(A151,'JITV export.csv'!$A:$B,2,FALSE)</f>
        <v>LISSIE - "Hero" (Live in Austin, TX 2016) #JAMINTHEVAN - YouTube</v>
      </c>
    </row>
    <row r="152" spans="1:4" ht="15.75" customHeight="1">
      <c r="A152" s="3" t="str">
        <f>HYPERLINK("https://www.youtube.com/watch?v=OqgbZ8ae_gg","https://www.youtube.com/watch?v=OqgbZ8ae_gg")</f>
        <v>https://www.youtube.com/watch?v=OqgbZ8ae_gg</v>
      </c>
      <c r="B152" s="2" t="s">
        <v>461</v>
      </c>
      <c r="C152" s="4" t="str">
        <f>VLOOKUP(A152,'JITV export.csv'!$A$2:$B$232,2,FALSE)</f>
        <v>BRIGHTENER - "Bahamas" (Live at Base Camp in Coachella Valley, CA 2016) #JAMINTHEVAN - YouTube</v>
      </c>
      <c r="D152" s="4" t="str">
        <f>VLOOKUP(A152,'JITV export.csv'!$A:$B,2,FALSE)</f>
        <v>BRIGHTENER - "Bahamas" (Live at Base Camp in Coachella Valley, CA 2016) #JAMINTHEVAN - YouTube</v>
      </c>
    </row>
    <row r="153" spans="1:4" ht="15.75" customHeight="1">
      <c r="A153" s="3" t="str">
        <f>HYPERLINK("https://www.youtube.com/watch?v=OYjGbgCgYiQ","https://www.youtube.com/watch?v=OYjGbgCgYiQ")</f>
        <v>https://www.youtube.com/watch?v=OYjGbgCgYiQ</v>
      </c>
      <c r="B153" s="2" t="s">
        <v>461</v>
      </c>
      <c r="C153" s="4" t="str">
        <f>VLOOKUP(A153,'JITV export.csv'!$A$2:$B$232,2,FALSE)</f>
        <v>GAP DREAM - "Immediate Life Sentence" (Live at Burgerama III) #JAMINTHEVAN - YouTube</v>
      </c>
      <c r="D153" s="4" t="str">
        <f>VLOOKUP(A153,'JITV export.csv'!$A:$B,2,FALSE)</f>
        <v>GAP DREAM - "Immediate Life Sentence" (Live at Burgerama III) #JAMINTHEVAN - YouTube</v>
      </c>
    </row>
    <row r="154" spans="1:4" ht="15.75" customHeight="1">
      <c r="A154" s="3" t="str">
        <f>HYPERLINK("https://www.youtube.com/watch?v=OZJAhWV-tMI","https://www.youtube.com/watch?v=OZJAhWV-tMI")</f>
        <v>https://www.youtube.com/watch?v=OZJAhWV-tMI</v>
      </c>
      <c r="B154" s="2" t="s">
        <v>461</v>
      </c>
      <c r="C154" s="4" t="str">
        <f>VLOOKUP(A154,'JITV export.csv'!$A$2:$B$232,2,FALSE)</f>
        <v>DRAKE BELL - "Makes Me Happy" (Live from Casper Show Room, Los Angeles, CA 2015 ) #JAMINTHEVAN - YouTube</v>
      </c>
      <c r="D154" s="4" t="str">
        <f>VLOOKUP(A154,'JITV export.csv'!$A:$B,2,FALSE)</f>
        <v>DRAKE BELL - "Makes Me Happy" (Live from Casper Show Room, Los Angeles, CA 2015 ) #JAMINTHEVAN - YouTube</v>
      </c>
    </row>
    <row r="155" spans="1:4" ht="15.75" customHeight="1">
      <c r="A155" s="3" t="str">
        <f>HYPERLINK("https://www.youtube.com/watch?v=P07EKB4GHyc","https://www.youtube.com/watch?v=P07EKB4GHyc")</f>
        <v>https://www.youtube.com/watch?v=P07EKB4GHyc</v>
      </c>
      <c r="B155" s="2" t="s">
        <v>461</v>
      </c>
      <c r="C155" s="4" t="str">
        <f>VLOOKUP(A155,'JITV export.csv'!$A$2:$B$232,2,FALSE)</f>
        <v>HINDS - "Garden" (Live in Austin, TX 2016) #JAMINTHEVAN - YouTube</v>
      </c>
      <c r="D155" s="4" t="str">
        <f>VLOOKUP(A155,'JITV export.csv'!$A:$B,2,FALSE)</f>
        <v>HINDS - "Garden" (Live in Austin, TX 2016) #JAMINTHEVAN - YouTube</v>
      </c>
    </row>
    <row r="156" spans="1:4" ht="15.75" customHeight="1">
      <c r="A156" s="3" t="str">
        <f>HYPERLINK("https://www.youtube.com/watch?v=p13POe1lAtc","https://www.youtube.com/watch?v=p13POe1lAtc")</f>
        <v>https://www.youtube.com/watch?v=p13POe1lAtc</v>
      </c>
      <c r="B156" s="2" t="s">
        <v>461</v>
      </c>
      <c r="C156" s="4" t="str">
        <f>VLOOKUP(A156,'JITV export.csv'!$A$2:$B$232,2,FALSE)</f>
        <v>MOBLEY- "Torch" (Live at JITV HQ in Los Angeles, CA) #JAMINTHEVAN - YouTube</v>
      </c>
      <c r="D156" s="4" t="str">
        <f>VLOOKUP(A156,'JITV export.csv'!$A:$B,2,FALSE)</f>
        <v>MOBLEY- "Torch" (Live at JITV HQ in Los Angeles, CA) #JAMINTHEVAN - YouTube</v>
      </c>
    </row>
    <row r="157" spans="1:4" ht="15.75" customHeight="1">
      <c r="A157" s="3" t="str">
        <f>HYPERLINK("https://www.youtube.com/watch?v=Pd656b8W9Mk","https://www.youtube.com/watch?v=Pd656b8W9Mk")</f>
        <v>https://www.youtube.com/watch?v=Pd656b8W9Mk</v>
      </c>
      <c r="B157" s="2" t="s">
        <v>461</v>
      </c>
      <c r="C157" s="4" t="str">
        <f>VLOOKUP(A157,'JITV export.csv'!$A$2:$B$232,2,FALSE)</f>
        <v>RYAN BINGHAM - "Nobody Knows My Trouble" (Live in West Hollywood, CA) #JAMINTHEVAN - YouTube</v>
      </c>
      <c r="D157" s="4" t="str">
        <f>VLOOKUP(A157,'JITV export.csv'!$A:$B,2,FALSE)</f>
        <v>RYAN BINGHAM - "Nobody Knows My Trouble" (Live in West Hollywood, CA) #JAMINTHEVAN - YouTube</v>
      </c>
    </row>
    <row r="158" spans="1:4" ht="15.75" customHeight="1">
      <c r="A158" s="3" t="str">
        <f>HYPERLINK("https://www.youtube.com/watch?v=PdxF4rVcB_M","https://www.youtube.com/watch?v=PdxF4rVcB_M")</f>
        <v>https://www.youtube.com/watch?v=PdxF4rVcB_M</v>
      </c>
      <c r="B158" s="2" t="s">
        <v>461</v>
      </c>
      <c r="C158" s="4" t="str">
        <f>VLOOKUP(A158,'JITV export.csv'!$A$2:$B$232,2,FALSE)</f>
        <v>ERIC HUTCHINSON - "Rock &amp; Roll" (Live at SXSW 2014) #JAMINTHEVAN - YouTube</v>
      </c>
      <c r="D158" s="4" t="str">
        <f>VLOOKUP(A158,'JITV export.csv'!$A:$B,2,FALSE)</f>
        <v>ERIC HUTCHINSON - "Rock &amp; Roll" (Live at SXSW 2014) #JAMINTHEVAN - YouTube</v>
      </c>
    </row>
    <row r="159" spans="1:4" ht="15.75" customHeight="1">
      <c r="A159" s="3" t="str">
        <f>HYPERLINK("https://www.youtube.com/watch?v=pKhthOtwpHg","https://www.youtube.com/watch?v=pKhthOtwpHg")</f>
        <v>https://www.youtube.com/watch?v=pKhthOtwpHg</v>
      </c>
      <c r="B159" s="2" t="s">
        <v>461</v>
      </c>
      <c r="C159" s="4" t="str">
        <f>VLOOKUP(A159,'JITV export.csv'!$A$2:$B$232,2,FALSE)</f>
        <v>THE STRYPES - "What A Shame" (Live at SXSW 2014) #JAMINTHEVAN - YouTube</v>
      </c>
      <c r="D159" s="4" t="str">
        <f>VLOOKUP(A159,'JITV export.csv'!$A:$B,2,FALSE)</f>
        <v>THE STRYPES - "What A Shame" (Live at SXSW 2014) #JAMINTHEVAN - YouTube</v>
      </c>
    </row>
    <row r="160" spans="1:4" ht="15.75" customHeight="1">
      <c r="A160" s="3" t="str">
        <f>HYPERLINK("https://www.youtube.com/watch?v=PM2MazB3kiU","https://www.youtube.com/watch?v=PM2MazB3kiU")</f>
        <v>https://www.youtube.com/watch?v=PM2MazB3kiU</v>
      </c>
      <c r="B160" s="2" t="s">
        <v>461</v>
      </c>
      <c r="C160" s="4" t="str">
        <f>VLOOKUP(A160,'JITV export.csv'!$A$2:$B$232,2,FALSE)</f>
        <v>LP - "Muddy Waters" (Live at JITV HQ in Los Angeles, CA 2015) #JAMINTHEVAN - YouTube</v>
      </c>
      <c r="D160" s="4" t="str">
        <f>VLOOKUP(A160,'JITV export.csv'!$A:$B,2,FALSE)</f>
        <v>LP - "Muddy Waters" (Live at JITV HQ in Los Angeles, CA 2015) #JAMINTHEVAN - YouTube</v>
      </c>
    </row>
    <row r="161" spans="1:4" ht="15.75" customHeight="1">
      <c r="A161" s="3" t="str">
        <f>HYPERLINK("https://www.youtube.com/watch?v=PtdV6kGN8fw","https://www.youtube.com/watch?v=PtdV6kGN8fw")</f>
        <v>https://www.youtube.com/watch?v=PtdV6kGN8fw</v>
      </c>
      <c r="B161" s="2" t="s">
        <v>461</v>
      </c>
      <c r="C161" s="4" t="str">
        <f>VLOOKUP(A161,'JITV export.csv'!$A$2:$B$232,2,FALSE)</f>
        <v>THOSE DARLINS - "In the Wilderness" (Live at SXSW 2014) #JAMINTHEVAN - YouTube</v>
      </c>
      <c r="D161" s="4" t="str">
        <f>VLOOKUP(A161,'JITV export.csv'!$A:$B,2,FALSE)</f>
        <v>THOSE DARLINS - "In the Wilderness" (Live at SXSW 2014) #JAMINTHEVAN - YouTube</v>
      </c>
    </row>
    <row r="162" spans="1:4" ht="15.75" customHeight="1">
      <c r="A162" s="3" t="str">
        <f>HYPERLINK("https://www.youtube.com/watch?v=Px_T5aUQ7zI","https://www.youtube.com/watch?v=Px_T5aUQ7zI")</f>
        <v>https://www.youtube.com/watch?v=Px_T5aUQ7zI</v>
      </c>
      <c r="B162" s="2" t="s">
        <v>461</v>
      </c>
      <c r="C162" s="4" t="str">
        <f>VLOOKUP(A162,'JITV export.csv'!$A$2:$B$232,2,FALSE)</f>
        <v>DANIEL ELLSWORTH &amp; THE GREAT LAKES - "Always/Never" (Live in Austin, TX 2016) #JAMINTHEVAN - YouTube</v>
      </c>
      <c r="D162" s="4" t="str">
        <f>VLOOKUP(A162,'JITV export.csv'!$A:$B,2,FALSE)</f>
        <v>DANIEL ELLSWORTH &amp; THE GREAT LAKES - "Always/Never" (Live in Austin, TX 2016) #JAMINTHEVAN - YouTube</v>
      </c>
    </row>
    <row r="163" spans="1:4" ht="15.75" customHeight="1">
      <c r="A163" s="3" t="str">
        <f>HYPERLINK("https://www.youtube.com/watch?v=PYV44MF5nNQ","https://www.youtube.com/watch?v=PYV44MF5nNQ")</f>
        <v>https://www.youtube.com/watch?v=PYV44MF5nNQ</v>
      </c>
      <c r="B163" s="2" t="s">
        <v>461</v>
      </c>
      <c r="C163" s="4" t="str">
        <f>VLOOKUP(A163,'JITV export.csv'!$A$2:$B$232,2,FALSE)</f>
        <v>JJ GREY AND MOFRO - "Every Minute" (Live in Napa Valley, CA 2015) #JAMINTHEVAN - YouTube</v>
      </c>
      <c r="D163" s="4" t="str">
        <f>VLOOKUP(A163,'JITV export.csv'!$A:$B,2,FALSE)</f>
        <v>JJ GREY AND MOFRO - "Every Minute" (Live in Napa Valley, CA 2015) #JAMINTHEVAN - YouTube</v>
      </c>
    </row>
    <row r="164" spans="1:4" ht="15.75" customHeight="1">
      <c r="A164" s="3" t="str">
        <f>HYPERLINK("https://www.youtube.com/watch?v=qgNq3jPdr6M","https://www.youtube.com/watch?v=qgNq3jPdr6M")</f>
        <v>https://www.youtube.com/watch?v=qgNq3jPdr6M</v>
      </c>
      <c r="B164" s="2" t="s">
        <v>461</v>
      </c>
      <c r="C164" s="4" t="str">
        <f>VLOOKUP(A164,'JITV export.csv'!$A$2:$B$232,2,FALSE)</f>
        <v>RADIO BIRDS - "Hold On Me" (Live in Austin, TX 2016) #JAMINTHEVAN - YouTube</v>
      </c>
      <c r="D164" s="4" t="str">
        <f>VLOOKUP(A164,'JITV export.csv'!$A:$B,2,FALSE)</f>
        <v>RADIO BIRDS - "Hold On Me" (Live in Austin, TX 2016) #JAMINTHEVAN - YouTube</v>
      </c>
    </row>
    <row r="165" spans="1:4" ht="15.75" customHeight="1">
      <c r="A165" s="3" t="str">
        <f>HYPERLINK("https://www.youtube.com/watch?v=qItsRzho35c","https://www.youtube.com/watch?v=qItsRzho35c")</f>
        <v>https://www.youtube.com/watch?v=qItsRzho35c</v>
      </c>
      <c r="B165" s="2" t="s">
        <v>461</v>
      </c>
      <c r="C165" s="4" t="str">
        <f>VLOOKUP(A165,'JITV export.csv'!$A$2:$B$232,2,FALSE)</f>
        <v>THE STRUMBELLAS - "Shovels and Dirt" (Live in Austin, TX 2016) #JAMINTHEVAN - YouTube</v>
      </c>
      <c r="D165" s="4" t="str">
        <f>VLOOKUP(A165,'JITV export.csv'!$A:$B,2,FALSE)</f>
        <v>THE STRUMBELLAS - "Shovels and Dirt" (Live in Austin, TX 2016) #JAMINTHEVAN - YouTube</v>
      </c>
    </row>
    <row r="166" spans="1:4" ht="15.75" customHeight="1">
      <c r="A166" s="3" t="str">
        <f>HYPERLINK("https://www.youtube.com/watch?v=qkFXqTcwKe0","https://www.youtube.com/watch?v=qkFXqTcwKe0")</f>
        <v>https://www.youtube.com/watch?v=qkFXqTcwKe0</v>
      </c>
      <c r="B166" s="2" t="s">
        <v>461</v>
      </c>
      <c r="C166" s="4" t="str">
        <f>VLOOKUP(A166,'JITV export.csv'!$A$2:$B$232,2,FALSE)</f>
        <v>YOUNGBLOOD HAWKE - "Come Looking" (Live in Venice, CA) #JAMINTHEVAN - YouTube</v>
      </c>
      <c r="D166" s="4" t="str">
        <f>VLOOKUP(A166,'JITV export.csv'!$A:$B,2,FALSE)</f>
        <v>YOUNGBLOOD HAWKE - "Come Looking" (Live in Venice, CA) #JAMINTHEVAN - YouTube</v>
      </c>
    </row>
    <row r="167" spans="1:4" ht="15.75" customHeight="1">
      <c r="A167" s="3" t="str">
        <f>HYPERLINK("https://www.youtube.com/watch?v=qqvTcsWkb7o","https://www.youtube.com/watch?v=qqvTcsWkb7o")</f>
        <v>https://www.youtube.com/watch?v=qqvTcsWkb7o</v>
      </c>
      <c r="B167" s="2" t="s">
        <v>461</v>
      </c>
      <c r="C167" s="4" t="str">
        <f>VLOOKUP(A167,'JITV export.csv'!$A$2:$B$232,2,FALSE)</f>
        <v>THE DEVIL MAKES THREE - "Spinning Like a Top" (Live in Hollywood, CA) #JAMINTHEVAN - YouTube</v>
      </c>
      <c r="D167" s="4" t="str">
        <f>VLOOKUP(A167,'JITV export.csv'!$A:$B,2,FALSE)</f>
        <v>THE DEVIL MAKES THREE - "Spinning Like a Top" (Live in Hollywood, CA) #JAMINTHEVAN - YouTube</v>
      </c>
    </row>
    <row r="168" spans="1:4" ht="15.75" customHeight="1">
      <c r="A168" s="3" t="str">
        <f>HYPERLINK("https://www.youtube.com/watch?v=qrCAzl9qazc","https://www.youtube.com/watch?v=qrCAzl9qazc")</f>
        <v>https://www.youtube.com/watch?v=qrCAzl9qazc</v>
      </c>
      <c r="B168" s="2" t="s">
        <v>461</v>
      </c>
      <c r="C168" s="4" t="str">
        <f>VLOOKUP(A168,'JITV export.csv'!$A$2:$B$232,2,FALSE)</f>
        <v>BRETT DENNEN - "Wild Child" (Live at Way Over Yonder) #JAMINTHEVAN - YouTube</v>
      </c>
      <c r="D168" s="4" t="str">
        <f>VLOOKUP(A168,'JITV export.csv'!$A:$B,2,FALSE)</f>
        <v>BRETT DENNEN - "Wild Child" (Live at Way Over Yonder) #JAMINTHEVAN - YouTube</v>
      </c>
    </row>
    <row r="169" spans="1:4" ht="15.75" customHeight="1">
      <c r="A169" s="3" t="str">
        <f>HYPERLINK("https://www.youtube.com/watch?v=Qs-NBat68fA","https://www.youtube.com/watch?v=Qs-NBat68fA")</f>
        <v>https://www.youtube.com/watch?v=Qs-NBat68fA</v>
      </c>
      <c r="B169" s="2" t="s">
        <v>461</v>
      </c>
      <c r="C169" s="4" t="str">
        <f>VLOOKUP(A169,'JITV export.csv'!$A$2:$B$232,2,FALSE)</f>
        <v>THE REBEL LIGHT - "Be My Baby" (Live at JITV HQ in Los Angeles, CA 2016) #JAMINTHEVAN - YouTube</v>
      </c>
      <c r="D169" s="4" t="str">
        <f>VLOOKUP(A169,'JITV export.csv'!$A:$B,2,FALSE)</f>
        <v>THE REBEL LIGHT - "Be My Baby" (Live at JITV HQ in Los Angeles, CA 2016) #JAMINTHEVAN - YouTube</v>
      </c>
    </row>
    <row r="170" spans="1:4" ht="15.75" customHeight="1">
      <c r="A170" s="3" t="str">
        <f>HYPERLINK("https://www.youtube.com/watch?v=R375Jecd-CE","https://www.youtube.com/watch?v=R375Jecd-CE")</f>
        <v>https://www.youtube.com/watch?v=R375Jecd-CE</v>
      </c>
      <c r="B170" s="2" t="s">
        <v>461</v>
      </c>
      <c r="C170" s="4" t="str">
        <f>VLOOKUP(A170,'JITV export.csv'!$A$2:$B$232,2,FALSE)</f>
        <v>THE MOWGLI'S - "San Francisco" - (Live in West Hollywood, CA) #JAMINTHEVAN - YouTube</v>
      </c>
      <c r="D170" s="4" t="str">
        <f>VLOOKUP(A170,'JITV export.csv'!$A:$B,2,FALSE)</f>
        <v>THE MOWGLI'S - "San Francisco" - (Live in West Hollywood, CA) #JAMINTHEVAN - YouTube</v>
      </c>
    </row>
    <row r="171" spans="1:4" ht="15.75" customHeight="1">
      <c r="A171" s="3" t="str">
        <f>HYPERLINK("https://www.youtube.com/watch?v=RDlwafMXh_U","https://www.youtube.com/watch?v=RDlwafMXh_U")</f>
        <v>https://www.youtube.com/watch?v=RDlwafMXh_U</v>
      </c>
      <c r="B171" s="2" t="s">
        <v>461</v>
      </c>
      <c r="C171" s="4" t="str">
        <f>VLOOKUP(A171,'JITV export.csv'!$A$2:$B$232,2,FALSE)</f>
        <v>MEIKO - "Stuck on You" - (Live in Venice, CA) #JAMINTHEVAN - YouTube</v>
      </c>
      <c r="D171" s="4" t="str">
        <f>VLOOKUP(A171,'JITV export.csv'!$A:$B,2,FALSE)</f>
        <v>MEIKO - "Stuck on You" - (Live in Venice, CA) #JAMINTHEVAN - YouTube</v>
      </c>
    </row>
    <row r="172" spans="1:4" ht="15.75" customHeight="1">
      <c r="A172" s="3" t="str">
        <f>HYPERLINK("https://www.youtube.com/watch?v=rGomUoaDiTs","https://www.youtube.com/watch?v=rGomUoaDiTs")</f>
        <v>https://www.youtube.com/watch?v=rGomUoaDiTs</v>
      </c>
      <c r="B172" s="2" t="s">
        <v>461</v>
      </c>
      <c r="C172" s="4" t="str">
        <f>VLOOKUP(A172,'JITV export.csv'!$A$2:$B$232,2,FALSE)</f>
        <v>THE THERMALS - "My Heart Went Cold" (Live at JITV HQ in Los Angeles, CA 2016) #JAMINTHEVAN - YouTube</v>
      </c>
      <c r="D172" s="4" t="str">
        <f>VLOOKUP(A172,'JITV export.csv'!$A:$B,2,FALSE)</f>
        <v>THE THERMALS - "My Heart Went Cold" (Live at JITV HQ in Los Angeles, CA 2016) #JAMINTHEVAN - YouTube</v>
      </c>
    </row>
    <row r="173" spans="1:4" ht="15.75" customHeight="1">
      <c r="A173" s="3" t="str">
        <f>HYPERLINK("https://www.youtube.com/watch?v=rkhdN2WjkNY","https://www.youtube.com/watch?v=rkhdN2WjkNY")</f>
        <v>https://www.youtube.com/watch?v=rkhdN2WjkNY</v>
      </c>
      <c r="B173" s="2" t="s">
        <v>461</v>
      </c>
      <c r="C173" s="4" t="str">
        <f>VLOOKUP(A173,'JITV export.csv'!$A$2:$B$232,2,FALSE)</f>
        <v>ALBERTA CROSS - "Old Man Chicago" (Live in Austin, TX 2015) #JAMINTHEVAN - YouTube</v>
      </c>
      <c r="D173" s="4" t="str">
        <f>VLOOKUP(A173,'JITV export.csv'!$A:$B,2,FALSE)</f>
        <v>ALBERTA CROSS - "Old Man Chicago" (Live in Austin, TX 2015) #JAMINTHEVAN - YouTube</v>
      </c>
    </row>
    <row r="174" spans="1:4" ht="15.75" customHeight="1">
      <c r="A174" s="3" t="str">
        <f>HYPERLINK("https://www.youtube.com/watch?v=rQkyZQljvhU","https://www.youtube.com/watch?v=rQkyZQljvhU")</f>
        <v>https://www.youtube.com/watch?v=rQkyZQljvhU</v>
      </c>
      <c r="B174" s="2" t="s">
        <v>461</v>
      </c>
      <c r="C174" s="4" t="str">
        <f>VLOOKUP(A174,'JITV export.csv'!$A$2:$B$232,2,FALSE)</f>
        <v>HINDS - "Easy" (Live in Austin, TX 2016) #JAMINTHEVAN - YouTube</v>
      </c>
      <c r="D174" s="4" t="str">
        <f>VLOOKUP(A174,'JITV export.csv'!$A:$B,2,FALSE)</f>
        <v>HINDS - "Easy" (Live in Austin, TX 2016) #JAMINTHEVAN - YouTube</v>
      </c>
    </row>
    <row r="175" spans="1:4" ht="15.75" customHeight="1">
      <c r="A175" s="3" t="str">
        <f>HYPERLINK("https://www.youtube.com/watch?v=S2OKK9Qp29E","https://www.youtube.com/watch?v=S2OKK9Qp29E")</f>
        <v>https://www.youtube.com/watch?v=S2OKK9Qp29E</v>
      </c>
      <c r="B175" s="2" t="s">
        <v>461</v>
      </c>
      <c r="C175" s="4" t="str">
        <f>VLOOKUP(A175,'JITV export.csv'!$A$2:$B$232,2,FALSE)</f>
        <v>THE SEMI SUPERVILLAINS - "Say the Word" (Live in Austin, TX 2016) #JAMINTHEVAN - YouTube</v>
      </c>
      <c r="D175" s="4" t="str">
        <f>VLOOKUP(A175,'JITV export.csv'!$A:$B,2,FALSE)</f>
        <v>THE SEMI SUPERVILLAINS - "Say the Word" (Live in Austin, TX 2016) #JAMINTHEVAN - YouTube</v>
      </c>
    </row>
    <row r="176" spans="1:4" ht="15.75" customHeight="1">
      <c r="A176" s="3" t="str">
        <f>HYPERLINK("https://www.youtube.com/watch?v=S82CBjGv3zU","https://www.youtube.com/watch?v=S82CBjGv3zU")</f>
        <v>https://www.youtube.com/watch?v=S82CBjGv3zU</v>
      </c>
      <c r="B176" s="2" t="s">
        <v>461</v>
      </c>
      <c r="C176" s="4" t="str">
        <f>VLOOKUP(A176,'JITV export.csv'!$A$2:$B$232,2,FALSE)</f>
        <v>LEE GALLAGHER AND THE HALLELUJAH - "Gloryland" (Live in San Francisco, CA) #JAMINTHEVAN - YouTube</v>
      </c>
      <c r="D176" s="4" t="str">
        <f>VLOOKUP(A176,'JITV export.csv'!$A:$B,2,FALSE)</f>
        <v>LEE GALLAGHER AND THE HALLELUJAH - "Gloryland" (Live in San Francisco, CA) #JAMINTHEVAN - YouTube</v>
      </c>
    </row>
    <row r="177" spans="1:4" ht="15.75" customHeight="1">
      <c r="A177" s="3" t="str">
        <f>HYPERLINK("https://www.youtube.com/watch?v=salc8hD6suI","https://www.youtube.com/watch?v=salc8hD6suI")</f>
        <v>https://www.youtube.com/watch?v=salc8hD6suI</v>
      </c>
      <c r="B177" s="2" t="s">
        <v>461</v>
      </c>
      <c r="C177" s="4" t="str">
        <f>VLOOKUP(A177,'JITV export.csv'!$A$2:$B$232,2,FALSE)</f>
        <v>JESSE HARRIS WITH STAR ROVER - "No Wrong No Right" (Live in Los Angeles, CA) #JAMINTHEVAN - YouTube</v>
      </c>
      <c r="D177" s="4" t="str">
        <f>VLOOKUP(A177,'JITV export.csv'!$A:$B,2,FALSE)</f>
        <v>JESSE HARRIS WITH STAR ROVER - "No Wrong No Right" (Live in Los Angeles, CA) #JAMINTHEVAN - YouTube</v>
      </c>
    </row>
    <row r="178" spans="1:4" ht="15.75" customHeight="1">
      <c r="A178" s="3" t="str">
        <f>HYPERLINK("https://www.youtube.com/watch?v=sBMPz25j3as","https://www.youtube.com/watch?v=sBMPz25j3as")</f>
        <v>https://www.youtube.com/watch?v=sBMPz25j3as</v>
      </c>
      <c r="B178" s="2" t="s">
        <v>461</v>
      </c>
      <c r="C178" s="4" t="str">
        <f>VLOOKUP(A178,'JITV export.csv'!$A$2:$B$232,2,FALSE)</f>
        <v>THE REVIVALISTS - "Stand Up" (Live in Los Angeles, CA) #JAMINTHEVAN - YouTube</v>
      </c>
      <c r="D178" s="4" t="str">
        <f>VLOOKUP(A178,'JITV export.csv'!$A:$B,2,FALSE)</f>
        <v>THE REVIVALISTS - "Stand Up" (Live in Los Angeles, CA) #JAMINTHEVAN - YouTube</v>
      </c>
    </row>
    <row r="179" spans="1:4" ht="15.75" customHeight="1">
      <c r="A179" s="3" t="str">
        <f>HYPERLINK("https://www.youtube.com/watch?v=scSqq3mPHDs","https://www.youtube.com/watch?v=scSqq3mPHDs")</f>
        <v>https://www.youtube.com/watch?v=scSqq3mPHDs</v>
      </c>
      <c r="B179" s="2" t="s">
        <v>461</v>
      </c>
      <c r="C179" s="4" t="str">
        <f>VLOOKUP(A179,'JITV export.csv'!$A$2:$B$232,2,FALSE)</f>
        <v>T SISTERS - "Brother Can You Spare a Dime" (Live at High Sierra Music Festival 2014) - YouTube</v>
      </c>
      <c r="D179" s="4" t="str">
        <f>VLOOKUP(A179,'JITV export.csv'!$A:$B,2,FALSE)</f>
        <v>T SISTERS - "Brother Can You Spare a Dime" (Live at High Sierra Music Festival 2014) - YouTube</v>
      </c>
    </row>
    <row r="180" spans="1:4" ht="15.75" customHeight="1">
      <c r="A180" s="3" t="str">
        <f>HYPERLINK("https://www.youtube.com/watch?v=SfAjd8qQZNg","https://www.youtube.com/watch?v=SfAjd8qQZNg")</f>
        <v>https://www.youtube.com/watch?v=SfAjd8qQZNg</v>
      </c>
      <c r="B180" s="2" t="s">
        <v>461</v>
      </c>
      <c r="C180" s="4" t="str">
        <f>VLOOKUP(A180,'JITV export.csv'!$A$2:$B$232,2,FALSE)</f>
        <v>THE EERIES - "Love You to Pieces" (Live in Griffith Park, CA) #JAMINTHEVAN - YouTube</v>
      </c>
      <c r="D180" s="4" t="str">
        <f>VLOOKUP(A180,'JITV export.csv'!$A:$B,2,FALSE)</f>
        <v>THE EERIES - "Love You to Pieces" (Live in Griffith Park, CA) #JAMINTHEVAN - YouTube</v>
      </c>
    </row>
    <row r="181" spans="1:4" ht="15.75" customHeight="1">
      <c r="A181" s="3" t="str">
        <f>HYPERLINK("https://www.youtube.com/watch?v=SIo4HDjjgZc","https://www.youtube.com/watch?v=SIo4HDjjgZc")</f>
        <v>https://www.youtube.com/watch?v=SIo4HDjjgZc</v>
      </c>
      <c r="B181" s="2" t="s">
        <v>461</v>
      </c>
      <c r="C181" s="4" t="str">
        <f>VLOOKUP(A181,'JITV export.csv'!$A$2:$B$232,2,FALSE)</f>
        <v>THE INFAMOUS STRINGDUSTERS - "Where the Rivers Run Cold" (Live at JITV HQ) #JAMINTHEVAN - YouTube</v>
      </c>
      <c r="D181" s="4" t="str">
        <f>VLOOKUP(A181,'JITV export.csv'!$A:$B,2,FALSE)</f>
        <v>THE INFAMOUS STRINGDUSTERS - "Where the Rivers Run Cold" (Live at JITV HQ) #JAMINTHEVAN - YouTube</v>
      </c>
    </row>
    <row r="182" spans="1:4" ht="15.75" customHeight="1">
      <c r="A182" s="3" t="str">
        <f>HYPERLINK("https://www.youtube.com/watch?v=svJHS0-EkRU","https://www.youtube.com/watch?v=svJHS0-EkRU")</f>
        <v>https://www.youtube.com/watch?v=svJHS0-EkRU</v>
      </c>
      <c r="B182" s="2" t="s">
        <v>461</v>
      </c>
      <c r="C182" s="4" t="str">
        <f>VLOOKUP(A182,'JITV export.csv'!$A$2:$B$232,2,FALSE)</f>
        <v>NICO VEGA - "Fury Oh Fury" (Live at Life is Beautiful 2013) #JAMINTHEVAN - YouTube</v>
      </c>
      <c r="D182" s="4" t="str">
        <f>VLOOKUP(A182,'JITV export.csv'!$A:$B,2,FALSE)</f>
        <v>NICO VEGA - "Fury Oh Fury" (Live at Life is Beautiful 2013) #JAMINTHEVAN - YouTube</v>
      </c>
    </row>
    <row r="183" spans="1:4" ht="15.75" customHeight="1">
      <c r="A183" s="3" t="str">
        <f>HYPERLINK("https://www.youtube.com/watch?v=SVlv0d2hOU0","https://www.youtube.com/watch?v=SVlv0d2hOU0")</f>
        <v>https://www.youtube.com/watch?v=SVlv0d2hOU0</v>
      </c>
      <c r="B183" s="2" t="s">
        <v>461</v>
      </c>
      <c r="C183" s="4" t="str">
        <f>VLOOKUP(A183,'JITV export.csv'!$A$2:$B$232,2,FALSE)</f>
        <v>Kozze Prayin' for the Weekend - YouTube</v>
      </c>
      <c r="D183" s="4" t="str">
        <f>VLOOKUP(A183,'JITV export.csv'!$A:$B,2,FALSE)</f>
        <v>Kozze Prayin' for the Weekend - YouTube</v>
      </c>
    </row>
    <row r="184" spans="1:4" ht="15.75" customHeight="1">
      <c r="A184" s="3" t="str">
        <f>HYPERLINK("https://www.youtube.com/watch?v=sw-KAJVS-JQ","https://www.youtube.com/watch?v=sw-KAJVS-JQ")</f>
        <v>https://www.youtube.com/watch?v=sw-KAJVS-JQ</v>
      </c>
      <c r="B184" s="2" t="s">
        <v>461</v>
      </c>
      <c r="C184" s="4" t="str">
        <f>VLOOKUP(A184,'JITV export.csv'!$A$2:$B$232,2,FALSE)</f>
        <v>RUN RIVER NORTH - "Run or Hide" (Live at JITV HQ in Los Angeles, CA 2016) #JAMINTHEVAN - YouTube</v>
      </c>
      <c r="D184" s="4" t="str">
        <f>VLOOKUP(A184,'JITV export.csv'!$A:$B,2,FALSE)</f>
        <v>RUN RIVER NORTH - "Run or Hide" (Live at JITV HQ in Los Angeles, CA 2016) #JAMINTHEVAN - YouTube</v>
      </c>
    </row>
    <row r="185" spans="1:4" ht="15.75" customHeight="1">
      <c r="A185" s="3" t="str">
        <f>HYPERLINK("https://www.youtube.com/watch?v=sZ5LUgXBOMM","https://www.youtube.com/watch?v=sZ5LUgXBOMM")</f>
        <v>https://www.youtube.com/watch?v=sZ5LUgXBOMM</v>
      </c>
      <c r="B185" s="2" t="s">
        <v>461</v>
      </c>
      <c r="C185" s="4" t="str">
        <f>VLOOKUP(A185,'JITV export.csv'!$A$2:$B$232,2,FALSE)</f>
        <v>BLITZEN TRAPPER - "Even If You Don't" (Live in Austin, TX 2016) #JAMINTHEVAN - YouTube</v>
      </c>
      <c r="D185" s="4" t="str">
        <f>VLOOKUP(A185,'JITV export.csv'!$A:$B,2,FALSE)</f>
        <v>BLITZEN TRAPPER - "Even If You Don't" (Live in Austin, TX 2016) #JAMINTHEVAN - YouTube</v>
      </c>
    </row>
    <row r="186" spans="1:4" ht="15.75" customHeight="1">
      <c r="A186" s="3" t="str">
        <f>HYPERLINK("https://www.youtube.com/watch?v=T17dAHtMB_s","https://www.youtube.com/watch?v=T17dAHtMB_s")</f>
        <v>https://www.youtube.com/watch?v=T17dAHtMB_s</v>
      </c>
      <c r="B186" s="2" t="s">
        <v>461</v>
      </c>
      <c r="C186" s="4" t="str">
        <f>VLOOKUP(A186,'JITV export.csv'!$A$2:$B$232,2,FALSE)</f>
        <v>LUKAS NELSON - "Forget About Georgia" (Live in Austin, TX 2016) #JAMINTHEVAN - YouTube</v>
      </c>
      <c r="D186" s="4" t="str">
        <f>VLOOKUP(A186,'JITV export.csv'!$A:$B,2,FALSE)</f>
        <v>LUKAS NELSON - "Forget About Georgia" (Live in Austin, TX 2016) #JAMINTHEVAN - YouTube</v>
      </c>
    </row>
    <row r="187" spans="1:4" ht="15.75" customHeight="1">
      <c r="A187" s="3" t="str">
        <f>HYPERLINK("https://www.youtube.com/watch?v=T3FmLX37fM4","https://www.youtube.com/watch?v=T3FmLX37fM4")</f>
        <v>https://www.youtube.com/watch?v=T3FmLX37fM4</v>
      </c>
      <c r="B187" s="2" t="s">
        <v>461</v>
      </c>
      <c r="C187" s="4" t="str">
        <f>VLOOKUP(A187,'JITV export.csv'!$A$2:$B$232,2,FALSE)</f>
        <v>SWIMM - "Belly" (Live at JITV HQ in Los Angeles, CA) #JAMINTHEVAN - YouTube</v>
      </c>
      <c r="D187" s="4" t="str">
        <f>VLOOKUP(A187,'JITV export.csv'!$A:$B,2,FALSE)</f>
        <v>SWIMM - "Belly" (Live at JITV HQ in Los Angeles, CA) #JAMINTHEVAN - YouTube</v>
      </c>
    </row>
    <row r="188" spans="1:4" ht="15.75" customHeight="1">
      <c r="A188" s="3" t="str">
        <f>HYPERLINK("https://www.youtube.com/watch?v=tn09CjGUA1Y","https://www.youtube.com/watch?v=tn09CjGUA1Y")</f>
        <v>https://www.youtube.com/watch?v=tn09CjGUA1Y</v>
      </c>
      <c r="B188" s="2" t="s">
        <v>461</v>
      </c>
      <c r="C188" s="4" t="str">
        <f>VLOOKUP(A188,'JITV export.csv'!$A$2:$B$232,2,FALSE)</f>
        <v>MATISYAHU - "Sick for So Long" (Live in Napa Valley, CA 2014) #JAMINTHEVAN - YouTube</v>
      </c>
      <c r="D188" s="4" t="str">
        <f>VLOOKUP(A188,'JITV export.csv'!$A:$B,2,FALSE)</f>
        <v>MATISYAHU - "Sick for So Long" (Live in Napa Valley, CA 2014) #JAMINTHEVAN - YouTube</v>
      </c>
    </row>
    <row r="189" spans="1:4" ht="15.75" customHeight="1">
      <c r="A189" s="3" t="str">
        <f>HYPERLINK("https://www.youtube.com/watch?v=tUU73nJ8h6M","https://www.youtube.com/watch?v=tUU73nJ8h6M")</f>
        <v>https://www.youtube.com/watch?v=tUU73nJ8h6M</v>
      </c>
      <c r="B189" s="2" t="s">
        <v>461</v>
      </c>
      <c r="C189" s="4" t="str">
        <f>VLOOKUP(A189,'JITV export.csv'!$A$2:$B$232,2,FALSE)</f>
        <v>CAROUSEL - "Not Enough" (Live in New Orleans) #JAMINTHEVAN - YouTube</v>
      </c>
      <c r="D189" s="4" t="str">
        <f>VLOOKUP(A189,'JITV export.csv'!$A:$B,2,FALSE)</f>
        <v>CAROUSEL - "Not Enough" (Live in New Orleans) #JAMINTHEVAN - YouTube</v>
      </c>
    </row>
    <row r="190" spans="1:4" ht="15.75" customHeight="1">
      <c r="A190" s="3" t="str">
        <f>HYPERLINK("https://www.youtube.com/watch?v=tzYHAAqfkUQ","https://www.youtube.com/watch?v=tzYHAAqfkUQ")</f>
        <v>https://www.youtube.com/watch?v=tzYHAAqfkUQ</v>
      </c>
      <c r="B190" s="2" t="s">
        <v>461</v>
      </c>
      <c r="C190" s="4" t="str">
        <f>VLOOKUP(A190,'JITV export.csv'!$A$2:$B$232,2,FALSE)</f>
        <v>THE SOFT WHITE SIXTIES - "Up to the Light" (Live in Napa Valley, CA 2014) #JAMINTHEVAN - YouTube</v>
      </c>
      <c r="D190" s="4" t="str">
        <f>VLOOKUP(A190,'JITV export.csv'!$A:$B,2,FALSE)</f>
        <v>THE SOFT WHITE SIXTIES - "Up to the Light" (Live in Napa Valley, CA 2014) #JAMINTHEVAN - YouTube</v>
      </c>
    </row>
    <row r="191" spans="1:4" ht="15.75" customHeight="1">
      <c r="A191" s="3" t="str">
        <f>HYPERLINK("https://www.youtube.com/watch?v=u9BzHEjdSx8","https://www.youtube.com/watch?v=u9BzHEjdSx8")</f>
        <v>https://www.youtube.com/watch?v=u9BzHEjdSx8</v>
      </c>
      <c r="B191" s="2" t="s">
        <v>461</v>
      </c>
      <c r="C191" s="4" t="str">
        <f>VLOOKUP(A191,'JITV export.csv'!$A$2:$B$232,2,FALSE)</f>
        <v>ZELLA DAY - "1965" (Live in Austin, TX 2015) #JAMINTHEVAN - YouTube</v>
      </c>
      <c r="D191" s="4" t="str">
        <f>VLOOKUP(A191,'JITV export.csv'!$A:$B,2,FALSE)</f>
        <v>ZELLA DAY - "1965" (Live in Austin, TX 2015) #JAMINTHEVAN - YouTube</v>
      </c>
    </row>
    <row r="192" spans="1:4" ht="15.75" customHeight="1">
      <c r="A192" s="3" t="str">
        <f>HYPERLINK("https://www.youtube.com/watch?v=Ufl71GOaK2c","https://www.youtube.com/watch?v=Ufl71GOaK2c")</f>
        <v>https://www.youtube.com/watch?v=Ufl71GOaK2c</v>
      </c>
      <c r="B192" s="2" t="s">
        <v>461</v>
      </c>
      <c r="C192" s="4" t="str">
        <f>VLOOKUP(A192,'JITV export.csv'!$A$2:$B$232,2,FALSE)</f>
        <v>GRIZFOLK - "The Struggle" (Live in Malibu, CA) #JAMINTHEVAN - YouTube</v>
      </c>
      <c r="D192" s="4" t="str">
        <f>VLOOKUP(A192,'JITV export.csv'!$A:$B,2,FALSE)</f>
        <v>GRIZFOLK - "The Struggle" (Live in Malibu, CA) #JAMINTHEVAN - YouTube</v>
      </c>
    </row>
    <row r="193" spans="1:4" ht="15.75" customHeight="1">
      <c r="A193" s="3" t="str">
        <f>HYPERLINK("https://www.youtube.com/watch?v=ujKV_DST-A0","https://www.youtube.com/watch?v=ujKV_DST-A0")</f>
        <v>https://www.youtube.com/watch?v=ujKV_DST-A0</v>
      </c>
      <c r="B193" s="2" t="s">
        <v>461</v>
      </c>
      <c r="C193" s="4" t="str">
        <f>VLOOKUP(A193,'JITV export.csv'!$A$2:$B$232,2,FALSE)</f>
        <v>GRIZFOLK - "Bob Marley" (Live in Austin, TX 2016) #JAMINTHEVAN - YouTube</v>
      </c>
      <c r="D193" s="4" t="str">
        <f>VLOOKUP(A193,'JITV export.csv'!$A:$B,2,FALSE)</f>
        <v>GRIZFOLK - "Bob Marley" (Live in Austin, TX 2016) #JAMINTHEVAN - YouTube</v>
      </c>
    </row>
    <row r="194" spans="1:4" ht="15.75" customHeight="1">
      <c r="A194" s="3" t="str">
        <f>HYPERLINK("https://www.youtube.com/watch?v=UZHozE8ORBc","https://www.youtube.com/watch?v=UZHozE8ORBc")</f>
        <v>https://www.youtube.com/watch?v=UZHozE8ORBc</v>
      </c>
      <c r="B194" s="2" t="s">
        <v>461</v>
      </c>
      <c r="C194" s="4" t="str">
        <f>VLOOKUP(A194,'JITV export.csv'!$A$2:$B$232,2,FALSE)</f>
        <v>FRANCISCO FERNANDEZ - "Gasoline and Cocaine" (Live in San Francisco, CA) #JAMINTHEVAN - YouTube</v>
      </c>
      <c r="D194" s="4" t="str">
        <f>VLOOKUP(A194,'JITV export.csv'!$A:$B,2,FALSE)</f>
        <v>FRANCISCO FERNANDEZ - "Gasoline and Cocaine" (Live in San Francisco, CA) #JAMINTHEVAN - YouTube</v>
      </c>
    </row>
    <row r="195" spans="1:4" ht="15.75" customHeight="1">
      <c r="A195" s="3" t="str">
        <f>HYPERLINK("https://www.youtube.com/watch?v=v0IKfXlFUWg","https://www.youtube.com/watch?v=v0IKfXlFUWg")</f>
        <v>https://www.youtube.com/watch?v=v0IKfXlFUWg</v>
      </c>
      <c r="B195" s="2" t="s">
        <v>461</v>
      </c>
      <c r="C195" s="4" t="str">
        <f>VLOOKUP(A195,'JITV export.csv'!$A$2:$B$232,2,FALSE)</f>
        <v>THE WILD FEATHERS - "Into the Sun" ALL GOPRO (Live in Austin, TX 2016) #JAMINTHEVAN - YouTube</v>
      </c>
      <c r="D195" s="4" t="str">
        <f>VLOOKUP(A195,'JITV export.csv'!$A:$B,2,FALSE)</f>
        <v>THE WILD FEATHERS - "Into the Sun" ALL GOPRO (Live in Austin, TX 2016) #JAMINTHEVAN - YouTube</v>
      </c>
    </row>
    <row r="196" spans="1:4" ht="15.75" customHeight="1">
      <c r="A196" s="3" t="str">
        <f>HYPERLINK("https://www.youtube.com/watch?v=v0szgW8pkuk","https://www.youtube.com/watch?v=v0szgW8pkuk")</f>
        <v>https://www.youtube.com/watch?v=v0szgW8pkuk</v>
      </c>
      <c r="B196" s="2" t="s">
        <v>461</v>
      </c>
      <c r="C196" s="4" t="str">
        <f>VLOOKUP(A196,'JITV export.csv'!$A$2:$B$232,2,FALSE)</f>
        <v>VALLEY QUEEN - "Make You Feel" (Live in Austin, TX) #JAMINTHEVAN - YouTube</v>
      </c>
      <c r="D196" s="4" t="str">
        <f>VLOOKUP(A196,'JITV export.csv'!$A:$B,2,FALSE)</f>
        <v>VALLEY QUEEN - "Make You Feel" (Live in Austin, TX) #JAMINTHEVAN - YouTube</v>
      </c>
    </row>
    <row r="197" spans="1:4" ht="15.75" customHeight="1">
      <c r="A197" s="3" t="str">
        <f>HYPERLINK("https://www.youtube.com/watch?v=vc4t54doTJs","https://www.youtube.com/watch?v=vc4t54doTJs")</f>
        <v>https://www.youtube.com/watch?v=vc4t54doTJs</v>
      </c>
      <c r="B197" s="2" t="s">
        <v>461</v>
      </c>
      <c r="C197" s="4" t="str">
        <f>VLOOKUP(A197,'JITV export.csv'!$A$2:$B$232,2,FALSE)</f>
        <v>HEAPS N' HEAPS - "Mercury" (Live at JITV HQ in Los Angeles, CA) #JAMINTHEVAN - YouTube</v>
      </c>
      <c r="D197" s="4" t="str">
        <f>VLOOKUP(A197,'JITV export.csv'!$A:$B,2,FALSE)</f>
        <v>HEAPS N' HEAPS - "Mercury" (Live at JITV HQ in Los Angeles, CA) #JAMINTHEVAN - YouTube</v>
      </c>
    </row>
    <row r="198" spans="1:4" ht="15.75" customHeight="1">
      <c r="A198" s="3" t="str">
        <f>HYPERLINK("https://www.youtube.com/watch?v=VfHoKsA7n18","https://www.youtube.com/watch?v=VfHoKsA7n18")</f>
        <v>https://www.youtube.com/watch?v=VfHoKsA7n18</v>
      </c>
      <c r="B198" s="2" t="s">
        <v>461</v>
      </c>
      <c r="C198" s="4" t="str">
        <f>VLOOKUP(A198,'JITV export.csv'!$A$2:$B$232,2,FALSE)</f>
        <v>ETHAN TUCKER - "Little Wing" (Live at JITV HQ in Los Angeles, CA 2016) #JAMINTHEVAN - YouTube</v>
      </c>
      <c r="D198" s="4" t="str">
        <f>VLOOKUP(A198,'JITV export.csv'!$A:$B,2,FALSE)</f>
        <v>ETHAN TUCKER - "Little Wing" (Live at JITV HQ in Los Angeles, CA 2016) #JAMINTHEVAN - YouTube</v>
      </c>
    </row>
    <row r="199" spans="1:4" ht="15.75" customHeight="1">
      <c r="A199" s="3" t="str">
        <f>HYPERLINK("https://www.youtube.com/watch?v=VZzlETxYlco","https://www.youtube.com/watch?v=VZzlETxYlco")</f>
        <v>https://www.youtube.com/watch?v=VZzlETxYlco</v>
      </c>
      <c r="B199" s="2" t="s">
        <v>461</v>
      </c>
      <c r="C199" s="4" t="str">
        <f>VLOOKUP(A199,'JITV export.csv'!$A$2:$B$232,2,FALSE)</f>
        <v>LA FONT - "Metal Box" #JAMINTHEVAN - YouTube</v>
      </c>
      <c r="D199" s="4" t="str">
        <f>VLOOKUP(A199,'JITV export.csv'!$A:$B,2,FALSE)</f>
        <v>LA FONT - "Metal Box" #JAMINTHEVAN - YouTube</v>
      </c>
    </row>
    <row r="200" spans="1:4" ht="15.75" customHeight="1">
      <c r="A200" s="3" t="str">
        <f>HYPERLINK("https://www.youtube.com/watch?v=W2Womd3XWLA","https://www.youtube.com/watch?v=W2Womd3XWLA")</f>
        <v>https://www.youtube.com/watch?v=W2Womd3XWLA</v>
      </c>
      <c r="B200" s="2" t="s">
        <v>461</v>
      </c>
      <c r="C200" s="4" t="str">
        <f>VLOOKUP(A200,'JITV export.csv'!$A$2:$B$232,2,FALSE)</f>
        <v>SWIMM - "Beverly Hells" (Live at JITV HQ in Los Angeles, CA) #JAMINTHEVAN - YouTube</v>
      </c>
      <c r="D200" s="4" t="str">
        <f>VLOOKUP(A200,'JITV export.csv'!$A:$B,2,FALSE)</f>
        <v>SWIMM - "Beverly Hells" (Live at JITV HQ in Los Angeles, CA) #JAMINTHEVAN - YouTube</v>
      </c>
    </row>
    <row r="201" spans="1:4" ht="15.75" customHeight="1">
      <c r="A201" s="3" t="str">
        <f>HYPERLINK("https://www.youtube.com/watch?v=W819ffZjlxk","https://www.youtube.com/watch?v=W819ffZjlxk")</f>
        <v>https://www.youtube.com/watch?v=W819ffZjlxk</v>
      </c>
      <c r="B201" s="2" t="s">
        <v>461</v>
      </c>
      <c r="C201" s="4" t="str">
        <f>VLOOKUP(A201,'JITV export.csv'!$A$2:$B$232,2,FALSE)</f>
        <v>LUCY &amp; LA MER - "Roomie Wanted" (Live at JITV HQ 2015) #JAMINTHEVAN - YouTube</v>
      </c>
      <c r="D201" s="4" t="str">
        <f>VLOOKUP(A201,'JITV export.csv'!$A:$B,2,FALSE)</f>
        <v>LUCY &amp; LA MER - "Roomie Wanted" (Live at JITV HQ 2015) #JAMINTHEVAN - YouTube</v>
      </c>
    </row>
    <row r="202" spans="1:4" ht="15.75" customHeight="1">
      <c r="A202" s="3" t="str">
        <f>HYPERLINK("https://www.youtube.com/watch?v=wbRsGGLMmO4","https://www.youtube.com/watch?v=wbRsGGLMmO4")</f>
        <v>https://www.youtube.com/watch?v=wbRsGGLMmO4</v>
      </c>
      <c r="B202" s="2" t="s">
        <v>461</v>
      </c>
      <c r="C202" s="4" t="str">
        <f>VLOOKUP(A202,'JITV export.csv'!$A$2:$B$232,2,FALSE)</f>
        <v>AROC - "Lost in the Sauce " (Live at JITV HQ in Los Angeles, 2016) #JAMINTHEVAN - YouTube</v>
      </c>
      <c r="D202" s="4" t="str">
        <f>VLOOKUP(A202,'JITV export.csv'!$A:$B,2,FALSE)</f>
        <v>AROC - "Lost in the Sauce " (Live at JITV HQ in Los Angeles, 2016) #JAMINTHEVAN - YouTube</v>
      </c>
    </row>
    <row r="203" spans="1:4" ht="15.75" customHeight="1">
      <c r="A203" s="3" t="str">
        <f>HYPERLINK("https://www.youtube.com/watch?v=Wdbmq-5jcAA","https://www.youtube.com/watch?v=Wdbmq-5jcAA")</f>
        <v>https://www.youtube.com/watch?v=Wdbmq-5jcAA</v>
      </c>
      <c r="B203" s="2" t="s">
        <v>461</v>
      </c>
      <c r="C203" s="4" t="str">
        <f>VLOOKUP(A203,'JITV export.csv'!$A$2:$B$232,2,FALSE)</f>
        <v>THE WHITE BUFFALO - "Chico" (Live at JITV HQ in Los Angeles, CA 2016) #JAMINTHEVAN - YouTube</v>
      </c>
      <c r="D203" s="4" t="str">
        <f>VLOOKUP(A203,'JITV export.csv'!$A:$B,2,FALSE)</f>
        <v>THE WHITE BUFFALO - "Chico" (Live at JITV HQ in Los Angeles, CA 2016) #JAMINTHEVAN - YouTube</v>
      </c>
    </row>
    <row r="204" spans="1:4" ht="15.75" customHeight="1">
      <c r="A204" s="3" t="str">
        <f>HYPERLINK("https://www.youtube.com/watch?v=weEVZGLPICM","https://www.youtube.com/watch?v=weEVZGLPICM")</f>
        <v>https://www.youtube.com/watch?v=weEVZGLPICM</v>
      </c>
      <c r="B204" s="2" t="s">
        <v>461</v>
      </c>
      <c r="C204" s="4" t="str">
        <f>VLOOKUP(A204,'JITV export.csv'!$A$2:$B$232,2,FALSE)</f>
        <v>THE PAINTED HORSES - "Much Too Long" (Live in San Francisco, CA) #JAMINTHEVAN - YouTube</v>
      </c>
      <c r="D204" s="4" t="str">
        <f>VLOOKUP(A204,'JITV export.csv'!$A:$B,2,FALSE)</f>
        <v>THE PAINTED HORSES - "Much Too Long" (Live in San Francisco, CA) #JAMINTHEVAN - YouTube</v>
      </c>
    </row>
    <row r="205" spans="1:4" ht="15.75" customHeight="1">
      <c r="A205" s="3" t="str">
        <f>HYPERLINK("https://www.youtube.com/watch?v=wixGqp1t3VA","https://www.youtube.com/watch?v=wixGqp1t3VA")</f>
        <v>https://www.youtube.com/watch?v=wixGqp1t3VA</v>
      </c>
      <c r="B205" s="2" t="s">
        <v>461</v>
      </c>
      <c r="C205" s="4" t="str">
        <f>VLOOKUP(A205,'JITV export.csv'!$A$2:$B$232,2,FALSE)</f>
        <v>THE DUSTBOWL REVIVAL - "That Old Dustbowl" - #JAMINTHEVAN - YouTube</v>
      </c>
      <c r="D205" s="4" t="str">
        <f>VLOOKUP(A205,'JITV export.csv'!$A:$B,2,FALSE)</f>
        <v>THE DUSTBOWL REVIVAL - "That Old Dustbowl" - #JAMINTHEVAN - YouTube</v>
      </c>
    </row>
    <row r="206" spans="1:4" ht="15.75" customHeight="1">
      <c r="A206" s="3" t="str">
        <f>HYPERLINK("https://www.youtube.com/watch?v=Wl36ErX3EOE","https://www.youtube.com/watch?v=Wl36ErX3EOE")</f>
        <v>https://www.youtube.com/watch?v=Wl36ErX3EOE</v>
      </c>
      <c r="B206" s="2" t="s">
        <v>461</v>
      </c>
      <c r="C206" s="4" t="str">
        <f>VLOOKUP(A206,'JITV export.csv'!$A$2:$B$232,2,FALSE)</f>
        <v>KING - "Mister Chameleon" (Live in Austin, TX 2016) #JAMINTHEVAN - YouTube</v>
      </c>
      <c r="D206" s="4" t="str">
        <f>VLOOKUP(A206,'JITV export.csv'!$A:$B,2,FALSE)</f>
        <v>KING - "Mister Chameleon" (Live in Austin, TX 2016) #JAMINTHEVAN - YouTube</v>
      </c>
    </row>
    <row r="207" spans="1:4" ht="15.75" customHeight="1">
      <c r="A207" s="3" t="str">
        <f>HYPERLINK("https://www.youtube.com/watch?v=WNErX9HCo6E","https://www.youtube.com/watch?v=WNErX9HCo6E")</f>
        <v>https://www.youtube.com/watch?v=WNErX9HCo6E</v>
      </c>
      <c r="B207" s="2" t="s">
        <v>461</v>
      </c>
      <c r="C207" s="4" t="str">
        <f>VLOOKUP(A207,'JITV export.csv'!$A$2:$B$232,2,FALSE)</f>
        <v>PHASES - "Cooler" (LIve from Austin, TX 2016) #JAMINTHEVAN - YouTube</v>
      </c>
      <c r="D207" s="4" t="str">
        <f>VLOOKUP(A207,'JITV export.csv'!$A:$B,2,FALSE)</f>
        <v>PHASES - "Cooler" (LIve from Austin, TX 2016) #JAMINTHEVAN - YouTube</v>
      </c>
    </row>
    <row r="208" spans="1:4" ht="15.75" customHeight="1">
      <c r="A208" s="3" t="str">
        <f>HYPERLINK("https://www.youtube.com/watch?v=wnzEKyUNda0","https://www.youtube.com/watch?v=wnzEKyUNda0")</f>
        <v>https://www.youtube.com/watch?v=wnzEKyUNda0</v>
      </c>
      <c r="B208" s="2" t="s">
        <v>461</v>
      </c>
      <c r="C208" s="4" t="str">
        <f>VLOOKUP(A208,'JITV export.csv'!$A$2:$B$232,2,FALSE)</f>
        <v>ROBERT DELONG - "In The Cards Medley" (Live at JITV HQ in Los Angeles, CA) #JAMINTHEVAN - YouTube</v>
      </c>
      <c r="D208" s="4" t="str">
        <f>VLOOKUP(A208,'JITV export.csv'!$A:$B,2,FALSE)</f>
        <v>ROBERT DELONG - "In The Cards Medley" (Live at JITV HQ in Los Angeles, CA) #JAMINTHEVAN - YouTube</v>
      </c>
    </row>
    <row r="209" spans="1:4" ht="15.75" customHeight="1">
      <c r="A209" s="3" t="str">
        <f>HYPERLINK("https://www.youtube.com/watch?v=WPbfx2pMvLs","https://www.youtube.com/watch?v=WPbfx2pMvLs")</f>
        <v>https://www.youtube.com/watch?v=WPbfx2pMvLs</v>
      </c>
      <c r="B209" s="2" t="s">
        <v>461</v>
      </c>
      <c r="C209" s="4" t="str">
        <f>VLOOKUP(A209,'JITV export.csv'!$A$2:$B$232,2,FALSE)</f>
        <v>CAROUSEL - "Another Day" (Live in New Orleans) #JAMINTHEVAN - YouTube</v>
      </c>
      <c r="D209" s="4" t="str">
        <f>VLOOKUP(A209,'JITV export.csv'!$A:$B,2,FALSE)</f>
        <v>CAROUSEL - "Another Day" (Live in New Orleans) #JAMINTHEVAN - YouTube</v>
      </c>
    </row>
    <row r="210" spans="1:4" ht="15.75" customHeight="1">
      <c r="A210" s="3" t="str">
        <f>HYPERLINK("https://www.youtube.com/watch?v=wUj6P7EeXt8","https://www.youtube.com/watch?v=wUj6P7EeXt8")</f>
        <v>https://www.youtube.com/watch?v=wUj6P7EeXt8</v>
      </c>
      <c r="B210" s="2" t="s">
        <v>461</v>
      </c>
      <c r="C210" s="4" t="str">
        <f>VLOOKUP(A210,'JITV export.csv'!$A$2:$B$232,2,FALSE)</f>
        <v>CHERRY GLAZERR - "Grilled Cheese" (Live in Echo Park, CA) #JAMINTHEVAN - YouTube</v>
      </c>
      <c r="D210" s="4" t="str">
        <f>VLOOKUP(A210,'JITV export.csv'!$A:$B,2,FALSE)</f>
        <v>CHERRY GLAZERR - "Grilled Cheese" (Live in Echo Park, CA) #JAMINTHEVAN - YouTube</v>
      </c>
    </row>
    <row r="211" spans="1:4" ht="15.75" customHeight="1">
      <c r="A211" s="3" t="str">
        <f>HYPERLINK("https://www.youtube.com/watch?v=wvxMA5pp9wk","https://www.youtube.com/watch?v=wvxMA5pp9wk")</f>
        <v>https://www.youtube.com/watch?v=wvxMA5pp9wk</v>
      </c>
      <c r="B211" s="2" t="s">
        <v>461</v>
      </c>
      <c r="C211" s="4" t="str">
        <f>VLOOKUP(A211,'JITV export.csv'!$A$2:$B$232,2,FALSE)</f>
        <v>Nemo Achida (ft. Charly &amp; Margaux) - "Candy and Flowers" - (Live at SXSW 2012) #JAMINTHEVAN - YouTube</v>
      </c>
      <c r="D211" s="4" t="str">
        <f>VLOOKUP(A211,'JITV export.csv'!$A:$B,2,FALSE)</f>
        <v>Nemo Achida (ft. Charly &amp; Margaux) - "Candy and Flowers" - (Live at SXSW 2012) #JAMINTHEVAN - YouTube</v>
      </c>
    </row>
    <row r="212" spans="1:4" ht="15.75" customHeight="1">
      <c r="A212" s="3" t="str">
        <f>HYPERLINK("https://www.youtube.com/watch?v=WWl9ktf1a00","https://www.youtube.com/watch?v=WWl9ktf1a00")</f>
        <v>https://www.youtube.com/watch?v=WWl9ktf1a00</v>
      </c>
      <c r="B212" s="2" t="s">
        <v>461</v>
      </c>
      <c r="C212" s="4" t="str">
        <f>VLOOKUP(A212,'JITV export.csv'!$A$2:$B$232,2,FALSE)</f>
        <v>FORT LEAN - "Cut to the Chase" (Live in Austin, TX 2015) #JAMINTHEVAN - YouTube</v>
      </c>
      <c r="D212" s="4" t="str">
        <f>VLOOKUP(A212,'JITV export.csv'!$A:$B,2,FALSE)</f>
        <v>FORT LEAN - "Cut to the Chase" (Live in Austin, TX 2015) #JAMINTHEVAN - YouTube</v>
      </c>
    </row>
    <row r="213" spans="1:4" ht="15.75" customHeight="1">
      <c r="A213" s="3" t="str">
        <f>HYPERLINK("https://www.youtube.com/watch?v=X2oMy8B-zhQ","https://www.youtube.com/watch?v=X2oMy8B-zhQ")</f>
        <v>https://www.youtube.com/watch?v=X2oMy8B-zhQ</v>
      </c>
      <c r="B213" s="2" t="s">
        <v>461</v>
      </c>
      <c r="C213" s="4" t="str">
        <f>VLOOKUP(A213,'JITV export.csv'!$A$2:$B$232,2,FALSE)</f>
        <v>SEGO - "Engineer Amnesia" (Live at JITV HQ in Los Angeles, CA 2016) #JAMINTHEVAN - YouTube</v>
      </c>
      <c r="D213" s="4" t="str">
        <f>VLOOKUP(A213,'JITV export.csv'!$A:$B,2,FALSE)</f>
        <v>SEGO - "Engineer Amnesia" (Live at JITV HQ in Los Angeles, CA 2016) #JAMINTHEVAN - YouTube</v>
      </c>
    </row>
    <row r="214" spans="1:4" ht="15.75" customHeight="1">
      <c r="A214" s="3" t="str">
        <f>HYPERLINK("https://www.youtube.com/watch?v=x5Ki5oYnTWw","https://www.youtube.com/watch?v=x5Ki5oYnTWw")</f>
        <v>https://www.youtube.com/watch?v=x5Ki5oYnTWw</v>
      </c>
      <c r="B214" s="2" t="s">
        <v>461</v>
      </c>
      <c r="C214" s="4" t="str">
        <f>VLOOKUP(A214,'JITV export.csv'!$A$2:$B$232,2,FALSE)</f>
        <v>BRIGHTENER - "Make Real Friends" (Live at Base Camp in Coachella Valley, CA 2016) #JAMINTHEVAN - YouTube</v>
      </c>
      <c r="D214" s="4" t="str">
        <f>VLOOKUP(A214,'JITV export.csv'!$A:$B,2,FALSE)</f>
        <v>BRIGHTENER - "Make Real Friends" (Live at Base Camp in Coachella Valley, CA 2016) #JAMINTHEVAN - YouTube</v>
      </c>
    </row>
    <row r="215" spans="1:4" ht="15.75" customHeight="1">
      <c r="A215" s="3" t="str">
        <f>HYPERLINK("https://www.youtube.com/watch?v=XG1dR6SuX98","https://www.youtube.com/watch?v=XG1dR6SuX98")</f>
        <v>https://www.youtube.com/watch?v=XG1dR6SuX98</v>
      </c>
      <c r="B215" s="2" t="s">
        <v>461</v>
      </c>
      <c r="C215" s="4" t="str">
        <f>VLOOKUP(A215,'JITV export.csv'!$A$2:$B$232,2,FALSE)</f>
        <v>GRIZFOLK - "Troublemaker" (Live in Austin, TX 2016) #JAMINTHEVAN - YouTube</v>
      </c>
      <c r="D215" s="4" t="str">
        <f>VLOOKUP(A215,'JITV export.csv'!$A:$B,2,FALSE)</f>
        <v>GRIZFOLK - "Troublemaker" (Live in Austin, TX 2016) #JAMINTHEVAN - YouTube</v>
      </c>
    </row>
    <row r="216" spans="1:4" ht="15.75" customHeight="1">
      <c r="A216" s="3" t="str">
        <f>HYPERLINK("https://www.youtube.com/watch?v=xRpDC1yxRt8","https://www.youtube.com/watch?v=xRpDC1yxRt8")</f>
        <v>https://www.youtube.com/watch?v=xRpDC1yxRt8</v>
      </c>
      <c r="B216" s="2" t="s">
        <v>461</v>
      </c>
      <c r="C216" s="4" t="str">
        <f>VLOOKUP(A216,'JITV export.csv'!$A$2:$B$232,2,FALSE)</f>
        <v>THE STRUMBELLAS - "Spirits" (Live in Austin, TX 2016) #JAMINTHEVAN - YouTube</v>
      </c>
      <c r="D216" s="4" t="str">
        <f>VLOOKUP(A216,'JITV export.csv'!$A:$B,2,FALSE)</f>
        <v>THE STRUMBELLAS - "Spirits" (Live in Austin, TX 2016) #JAMINTHEVAN - YouTube</v>
      </c>
    </row>
    <row r="217" spans="1:4" ht="15.75" customHeight="1">
      <c r="A217" s="3" t="str">
        <f>HYPERLINK("https://www.youtube.com/watch?v=Xz60SRTdwqY","https://www.youtube.com/watch?v=Xz60SRTdwqY")</f>
        <v>https://www.youtube.com/watch?v=Xz60SRTdwqY</v>
      </c>
      <c r="B217" s="2" t="s">
        <v>461</v>
      </c>
      <c r="C217" s="4" t="str">
        <f>VLOOKUP(A217,'JITV export.csv'!$A$2:$B$232,2,FALSE)</f>
        <v>BLUES TRAVELER - "In Fact But Anyway" (Live in Napa Valley, CA 2014) #JAMINTHEVAN - YouTube</v>
      </c>
      <c r="D217" s="4" t="str">
        <f>VLOOKUP(A217,'JITV export.csv'!$A:$B,2,FALSE)</f>
        <v>BLUES TRAVELER - "In Fact But Anyway" (Live in Napa Valley, CA 2014) #JAMINTHEVAN - YouTube</v>
      </c>
    </row>
    <row r="218" spans="1:4" ht="15.75" customHeight="1">
      <c r="A218" s="3" t="str">
        <f>HYPERLINK("https://www.youtube.com/watch?v=Y6xfjkBatyo","https://www.youtube.com/watch?v=Y6xfjkBatyo")</f>
        <v>https://www.youtube.com/watch?v=Y6xfjkBatyo</v>
      </c>
      <c r="B218" s="2" t="s">
        <v>461</v>
      </c>
      <c r="C218" s="4" t="str">
        <f>VLOOKUP(A218,'JITV export.csv'!$A$2:$B$232,2,FALSE)</f>
        <v>HEARTLESS BASTARDS - "Gates of Dawn" (Live at JITV HQ in Los Angeles, CA) #JAMINTHEVAN - YouTube</v>
      </c>
      <c r="D218" s="4" t="str">
        <f>VLOOKUP(A218,'JITV export.csv'!$A:$B,2,FALSE)</f>
        <v>HEARTLESS BASTARDS - "Gates of Dawn" (Live at JITV HQ in Los Angeles, CA) #JAMINTHEVAN - YouTube</v>
      </c>
    </row>
    <row r="219" spans="1:4" ht="15.75" customHeight="1">
      <c r="A219" s="3" t="str">
        <f>HYPERLINK("https://www.youtube.com/watch?v=ybDaBavZEmM","https://www.youtube.com/watch?v=ybDaBavZEmM")</f>
        <v>https://www.youtube.com/watch?v=ybDaBavZEmM</v>
      </c>
      <c r="B219" s="2" t="s">
        <v>461</v>
      </c>
      <c r="C219" s="4" t="str">
        <f>VLOOKUP(A219,'JITV export.csv'!$A$2:$B$232,2,FALSE)</f>
        <v>AARON EMBRY - "So I Turn" (Live at Way Over Yonder) #JAMINTHEVAN - YouTube</v>
      </c>
      <c r="D219" s="4" t="str">
        <f>VLOOKUP(A219,'JITV export.csv'!$A:$B,2,FALSE)</f>
        <v>AARON EMBRY - "So I Turn" (Live at Way Over Yonder) #JAMINTHEVAN - YouTube</v>
      </c>
    </row>
    <row r="220" spans="1:4" ht="15.75" customHeight="1">
      <c r="A220" s="3" t="str">
        <f>HYPERLINK("https://www.youtube.com/watch?v=YfFDIOMjc2c","https://www.youtube.com/watch?v=YfFDIOMjc2c")</f>
        <v>https://www.youtube.com/watch?v=YfFDIOMjc2c</v>
      </c>
      <c r="B220" s="2" t="s">
        <v>461</v>
      </c>
      <c r="C220" s="4" t="str">
        <f>VLOOKUP(A220,'JITV export.csv'!$A$2:$B$232,2,FALSE)</f>
        <v>THE WHITE BUFFALO - "Last Call To Heaven" (Live at JITV HQ in Los Angeles, CA 2016) #JAMINTHEVAN - YouTube</v>
      </c>
      <c r="D220" s="4" t="str">
        <f>VLOOKUP(A220,'JITV export.csv'!$A:$B,2,FALSE)</f>
        <v>THE WHITE BUFFALO - "Last Call To Heaven" (Live at JITV HQ in Los Angeles, CA 2016) #JAMINTHEVAN - YouTube</v>
      </c>
    </row>
    <row r="221" spans="1:4" ht="15.75" customHeight="1">
      <c r="A221" s="3" t="str">
        <f>HYPERLINK("https://www.youtube.com/watch?v=yRWhBp4wDcE","https://www.youtube.com/watch?v=yRWhBp4wDcE")</f>
        <v>https://www.youtube.com/watch?v=yRWhBp4wDcE</v>
      </c>
      <c r="B221" s="2" t="s">
        <v>461</v>
      </c>
      <c r="C221" s="4" t="str">
        <f>VLOOKUP(A221,'JITV export.csv'!$A$2:$B$232,2,FALSE)</f>
        <v>CORNERS - "Love Letters" (Live at Moon Block Party 2014) #JAMINTHEVAN - YouTube</v>
      </c>
      <c r="D221" s="4" t="str">
        <f>VLOOKUP(A221,'JITV export.csv'!$A:$B,2,FALSE)</f>
        <v>CORNERS - "Love Letters" (Live at Moon Block Party 2014) #JAMINTHEVAN - YouTube</v>
      </c>
    </row>
    <row r="222" spans="1:4" ht="15.75" customHeight="1">
      <c r="A222" s="3" t="str">
        <f>HYPERLINK("https://www.youtube.com/watch?v=Z5y5rPCHvCQ","https://www.youtube.com/watch?v=Z5y5rPCHvCQ")</f>
        <v>https://www.youtube.com/watch?v=Z5y5rPCHvCQ</v>
      </c>
      <c r="B222" s="2" t="s">
        <v>461</v>
      </c>
      <c r="C222" s="4" t="str">
        <f>VLOOKUP(A222,'JITV export.csv'!$A$2:$B$232,2,FALSE)</f>
        <v>HARRIET - "Up Against It" (Live at JITV HQ in Los Angeles, CA 2016) #JAMINTHEVAN - YouTube</v>
      </c>
      <c r="D222" s="4" t="str">
        <f>VLOOKUP(A222,'JITV export.csv'!$A:$B,2,FALSE)</f>
        <v>HARRIET - "Up Against It" (Live at JITV HQ in Los Angeles, CA 2016) #JAMINTHEVAN - YouTube</v>
      </c>
    </row>
    <row r="223" spans="1:4" ht="15.75" customHeight="1">
      <c r="A223" s="3" t="str">
        <f>HYPERLINK("https://www.youtube.com/watch?v=ZAwU7O9eAnM","https://www.youtube.com/watch?v=ZAwU7O9eAnM")</f>
        <v>https://www.youtube.com/watch?v=ZAwU7O9eAnM</v>
      </c>
      <c r="B223" s="2" t="s">
        <v>461</v>
      </c>
      <c r="C223" s="4" t="str">
        <f>VLOOKUP(A223,'JITV export.csv'!$A$2:$B$232,2,FALSE)</f>
        <v>THE DUSTBOWL REVIVAL - "Shine" - #JAMINTHEVAN - YouTube</v>
      </c>
      <c r="D223" s="4" t="str">
        <f>VLOOKUP(A223,'JITV export.csv'!$A:$B,2,FALSE)</f>
        <v>THE DUSTBOWL REVIVAL - "Shine" - #JAMINTHEVAN - YouTube</v>
      </c>
    </row>
    <row r="224" spans="1:4" ht="15.75" customHeight="1">
      <c r="A224" s="3" t="str">
        <f>HYPERLINK("https://www.youtube.com/watch?v=zcaZ6qZ-qrU","https://www.youtube.com/watch?v=zcaZ6qZ-qrU")</f>
        <v>https://www.youtube.com/watch?v=zcaZ6qZ-qrU</v>
      </c>
      <c r="B224" s="2" t="s">
        <v>461</v>
      </c>
      <c r="C224" s="4" t="str">
        <f>VLOOKUP(A224,'JITV export.csv'!$A$2:$B$232,2,FALSE)</f>
        <v>HEARTWATCH - "Sleepless" (Live in San Francisco, CA) #JAMINTHEVAN - YouTube</v>
      </c>
      <c r="D224" s="4" t="str">
        <f>VLOOKUP(A224,'JITV export.csv'!$A:$B,2,FALSE)</f>
        <v>HEARTWATCH - "Sleepless" (Live in San Francisco, CA) #JAMINTHEVAN - YouTube</v>
      </c>
    </row>
    <row r="225" spans="1:4" ht="15.75" customHeight="1">
      <c r="A225" s="3" t="str">
        <f>HYPERLINK("https://www.youtube.com/watch?v=ZKkBxfGTyes","https://www.youtube.com/watch?v=ZKkBxfGTyes")</f>
        <v>https://www.youtube.com/watch?v=ZKkBxfGTyes</v>
      </c>
      <c r="B225" s="2" t="s">
        <v>461</v>
      </c>
      <c r="C225" s="4" t="str">
        <f>VLOOKUP(A225,'JITV export.csv'!$A$2:$B$232,2,FALSE)</f>
        <v>ANDY FRASCO - "Tie You Up" (Live in Austin, TX 2016) #JAMINTHEVAN - YouTube</v>
      </c>
      <c r="D225" s="4" t="str">
        <f>VLOOKUP(A225,'JITV export.csv'!$A:$B,2,FALSE)</f>
        <v>ANDY FRASCO - "Tie You Up" (Live in Austin, TX 2016) #JAMINTHEVAN - YouTube</v>
      </c>
    </row>
    <row r="226" spans="1:4" ht="15.75" customHeight="1">
      <c r="A226" s="3" t="str">
        <f>HYPERLINK("https://www.youtube.com/watch?v=ZL8spWct9sA","https://www.youtube.com/watch?v=ZL8spWct9sA")</f>
        <v>https://www.youtube.com/watch?v=ZL8spWct9sA</v>
      </c>
      <c r="B226" s="2" t="s">
        <v>461</v>
      </c>
      <c r="C226" s="4" t="str">
        <f>VLOOKUP(A226,'JITV export.csv'!$A$2:$B$232,2,FALSE)</f>
        <v>SLOTHRUST - "Crockpot" (Live at JITV HQ in Los Angeles, CA) #JAMINTHEVAN - YouTube</v>
      </c>
      <c r="D226" s="4" t="str">
        <f>VLOOKUP(A226,'JITV export.csv'!$A:$B,2,FALSE)</f>
        <v>SLOTHRUST - "Crockpot" (Live at JITV HQ in Los Angeles, CA) #JAMINTHEVAN - YouTube</v>
      </c>
    </row>
    <row r="227" spans="1:4" ht="15.75" customHeight="1">
      <c r="A227" s="3" t="str">
        <f>HYPERLINK("https://www.youtube.com/watch?v=ZlcY3pLW0gI","https://www.youtube.com/watch?v=ZlcY3pLW0gI")</f>
        <v>https://www.youtube.com/watch?v=ZlcY3pLW0gI</v>
      </c>
      <c r="B227" s="2" t="s">
        <v>461</v>
      </c>
      <c r="C227" s="4" t="str">
        <f>VLOOKUP(A227,'JITV export.csv'!$A$2:$B$232,2,FALSE)</f>
        <v>Indie Go-Go Promo - #jaminthevan - YouTube</v>
      </c>
      <c r="D227" s="4" t="str">
        <f>VLOOKUP(A227,'JITV export.csv'!$A:$B,2,FALSE)</f>
        <v>Indie Go-Go Promo - #jaminthevan - YouTube</v>
      </c>
    </row>
    <row r="228" spans="1:4" ht="15.75" customHeight="1">
      <c r="A228" s="3" t="str">
        <f>HYPERLINK("https://www.youtube.com/watch?v=zLR8hBDQedM","https://www.youtube.com/watch?v=zLR8hBDQedM")</f>
        <v>https://www.youtube.com/watch?v=zLR8hBDQedM</v>
      </c>
      <c r="B228" s="2" t="s">
        <v>461</v>
      </c>
      <c r="C228" s="4" t="str">
        <f>VLOOKUP(A228,'JITV export.csv'!$A$2:$B$232,2,FALSE)</f>
        <v>MIDI MATILDA - "Day Dreams" (Live at Lagunitas Brewing Co, Petaluma, CA) #JAMINTHEVAN - YouTube</v>
      </c>
      <c r="D228" s="4" t="str">
        <f>VLOOKUP(A228,'JITV export.csv'!$A:$B,2,FALSE)</f>
        <v>MIDI MATILDA - "Day Dreams" (Live at Lagunitas Brewing Co, Petaluma, CA) #JAMINTHEVAN - YouTube</v>
      </c>
    </row>
    <row r="229" spans="1:4" ht="15.75" customHeight="1">
      <c r="A229" s="3" t="str">
        <f>HYPERLINK("https://www.youtube.com/watch?v=zo1a5So1ba8","https://www.youtube.com/watch?v=zo1a5So1ba8")</f>
        <v>https://www.youtube.com/watch?v=zo1a5So1ba8</v>
      </c>
      <c r="B229" s="2" t="s">
        <v>461</v>
      </c>
      <c r="C229" s="4" t="str">
        <f>VLOOKUP(A229,'JITV export.csv'!$A$2:$B$232,2,FALSE)</f>
        <v>LUCY &amp; LA MER - "Just Friends" (Live at JITV HQ 2015) #JAMINTHEVAN - YouTube</v>
      </c>
      <c r="D229" s="4" t="str">
        <f>VLOOKUP(A229,'JITV export.csv'!$A:$B,2,FALSE)</f>
        <v>LUCY &amp; LA MER - "Just Friends" (Live at JITV HQ 2015) #JAMINTHEVAN - YouTube</v>
      </c>
    </row>
    <row r="230" spans="1:4" ht="15.75" customHeight="1">
      <c r="A230" s="3" t="str">
        <f>HYPERLINK("https://www.youtube.com/watch?v=zx81GnGJbzI","https://www.youtube.com/watch?v=zx81GnGJbzI")</f>
        <v>https://www.youtube.com/watch?v=zx81GnGJbzI</v>
      </c>
      <c r="B230" s="2" t="s">
        <v>461</v>
      </c>
      <c r="C230" s="4" t="str">
        <f>VLOOKUP(A230,'JITV export.csv'!$A$2:$B$232,2,FALSE)</f>
        <v>TALK IN TONGUES - "Still Don't Seem to Care" (Live in Torrance, CA) #JAMINTHEVAN - YouTube</v>
      </c>
      <c r="D230" s="4" t="str">
        <f>VLOOKUP(A230,'JITV export.csv'!$A:$B,2,FALSE)</f>
        <v>TALK IN TONGUES - "Still Don't Seem to Care" (Live in Torrance, CA) #JAMINTHEVAN - YouTube</v>
      </c>
    </row>
    <row r="231" spans="1:4" ht="15.75">
      <c r="A231" s="1"/>
      <c r="B231" s="1"/>
    </row>
    <row r="232" spans="1:4" ht="15.75">
      <c r="A232" s="1"/>
      <c r="B232" s="1"/>
    </row>
    <row r="233" spans="1:4" ht="15.75">
      <c r="A233" s="1"/>
      <c r="B233" s="1"/>
    </row>
    <row r="234" spans="1:4" ht="15.75">
      <c r="A234" s="1"/>
      <c r="B234" s="1"/>
    </row>
    <row r="235" spans="1:4" ht="15.75">
      <c r="A235" s="1"/>
      <c r="B235" s="1"/>
    </row>
    <row r="236" spans="1:4" ht="15.75">
      <c r="A236" s="1"/>
      <c r="B236" s="1"/>
    </row>
    <row r="237" spans="1:4" ht="15.75">
      <c r="A237" s="1"/>
      <c r="B237" s="1"/>
    </row>
    <row r="238" spans="1:4" ht="15.75">
      <c r="A238" s="1"/>
      <c r="B238" s="1"/>
    </row>
    <row r="239" spans="1:4" ht="15.75">
      <c r="A239" s="1"/>
      <c r="B239" s="1"/>
    </row>
    <row r="240" spans="1:4" ht="15.75">
      <c r="A240" s="1"/>
      <c r="B240" s="1"/>
    </row>
    <row r="241" spans="1:2" ht="15.75">
      <c r="A241" s="1"/>
      <c r="B241" s="1"/>
    </row>
    <row r="242" spans="1:2" ht="15.75">
      <c r="A242" s="1"/>
      <c r="B242" s="1"/>
    </row>
    <row r="243" spans="1:2" ht="15.75">
      <c r="A243" s="1"/>
      <c r="B243" s="1"/>
    </row>
    <row r="244" spans="1:2" ht="15.75">
      <c r="A244" s="1"/>
      <c r="B244" s="1"/>
    </row>
    <row r="245" spans="1:2" ht="15.75">
      <c r="A245" s="1"/>
      <c r="B245" s="1"/>
    </row>
    <row r="246" spans="1:2" ht="15.75">
      <c r="A246" s="1"/>
      <c r="B246" s="1"/>
    </row>
    <row r="247" spans="1:2" ht="15.75">
      <c r="A247" s="1"/>
      <c r="B247" s="1"/>
    </row>
    <row r="248" spans="1:2" ht="15.75">
      <c r="A248" s="1"/>
      <c r="B248" s="1"/>
    </row>
    <row r="249" spans="1:2" ht="15.75">
      <c r="A249" s="1"/>
      <c r="B249" s="1"/>
    </row>
    <row r="250" spans="1:2" ht="15.75">
      <c r="A250" s="1"/>
      <c r="B250" s="1"/>
    </row>
    <row r="251" spans="1:2" ht="15.75">
      <c r="A251" s="1"/>
      <c r="B251" s="1"/>
    </row>
    <row r="252" spans="1:2" ht="15.75">
      <c r="A252" s="1"/>
      <c r="B252" s="1"/>
    </row>
    <row r="253" spans="1:2" ht="15.75">
      <c r="A253" s="1"/>
      <c r="B253" s="1"/>
    </row>
    <row r="254" spans="1:2" ht="15.75">
      <c r="A254" s="1"/>
      <c r="B254" s="1"/>
    </row>
    <row r="255" spans="1:2" ht="15.75">
      <c r="A255" s="1"/>
      <c r="B255" s="1"/>
    </row>
    <row r="256" spans="1:2" ht="15.75">
      <c r="A256" s="1"/>
      <c r="B256" s="1"/>
    </row>
    <row r="257" spans="1:2" ht="15.75">
      <c r="A257" s="1"/>
      <c r="B257" s="1"/>
    </row>
    <row r="258" spans="1:2" ht="15.75">
      <c r="A258" s="1"/>
      <c r="B258" s="1"/>
    </row>
    <row r="259" spans="1:2" ht="15.75">
      <c r="A259" s="1"/>
      <c r="B259" s="1"/>
    </row>
    <row r="260" spans="1:2" ht="15.75">
      <c r="A260" s="1"/>
      <c r="B260" s="1"/>
    </row>
    <row r="261" spans="1:2" ht="15.75">
      <c r="A261" s="1"/>
      <c r="B261" s="1"/>
    </row>
    <row r="262" spans="1:2" ht="15.75">
      <c r="A262" s="1"/>
      <c r="B262" s="1"/>
    </row>
    <row r="263" spans="1:2" ht="15.75">
      <c r="A263" s="1"/>
      <c r="B263" s="1"/>
    </row>
    <row r="264" spans="1:2" ht="15.75">
      <c r="A264" s="1"/>
      <c r="B264" s="1"/>
    </row>
    <row r="265" spans="1:2" ht="15.75">
      <c r="A265" s="1"/>
      <c r="B265" s="1"/>
    </row>
    <row r="266" spans="1:2" ht="15.75">
      <c r="A266" s="1"/>
      <c r="B266" s="1"/>
    </row>
    <row r="267" spans="1:2" ht="15.75">
      <c r="A267" s="1"/>
      <c r="B267" s="1"/>
    </row>
    <row r="268" spans="1:2" ht="15.75">
      <c r="A268" s="1"/>
      <c r="B268" s="1"/>
    </row>
    <row r="269" spans="1:2" ht="15.75">
      <c r="A269" s="1"/>
      <c r="B269" s="1"/>
    </row>
    <row r="270" spans="1:2" ht="15.75">
      <c r="A270" s="1"/>
      <c r="B270" s="1"/>
    </row>
    <row r="271" spans="1:2" ht="15.75">
      <c r="A271" s="1"/>
      <c r="B271" s="1"/>
    </row>
    <row r="272" spans="1:2" ht="15.75">
      <c r="A272" s="1"/>
      <c r="B272" s="1"/>
    </row>
    <row r="273" spans="1:2" ht="15.75">
      <c r="A273" s="1"/>
      <c r="B273" s="1"/>
    </row>
    <row r="274" spans="1:2" ht="15.75">
      <c r="A274" s="1"/>
      <c r="B274" s="1"/>
    </row>
    <row r="275" spans="1:2" ht="15.75">
      <c r="A275" s="1"/>
      <c r="B275" s="1"/>
    </row>
    <row r="276" spans="1:2" ht="15.75">
      <c r="A276" s="1"/>
      <c r="B276" s="1"/>
    </row>
    <row r="277" spans="1:2" ht="15.75">
      <c r="A277" s="1"/>
      <c r="B277" s="1"/>
    </row>
    <row r="278" spans="1:2" ht="15.75">
      <c r="A278" s="1"/>
      <c r="B278" s="1"/>
    </row>
    <row r="279" spans="1:2" ht="15.75">
      <c r="A279" s="1"/>
      <c r="B279" s="1"/>
    </row>
    <row r="280" spans="1:2" ht="15.75">
      <c r="A280" s="1"/>
      <c r="B280" s="1"/>
    </row>
    <row r="281" spans="1:2" ht="15.75">
      <c r="A281" s="1"/>
      <c r="B281" s="1"/>
    </row>
    <row r="282" spans="1:2" ht="15.75">
      <c r="A282" s="1"/>
      <c r="B282" s="1"/>
    </row>
    <row r="283" spans="1:2" ht="15.75">
      <c r="A283" s="1"/>
      <c r="B283" s="1"/>
    </row>
    <row r="284" spans="1:2" ht="15.75">
      <c r="A284" s="1"/>
      <c r="B284" s="1"/>
    </row>
    <row r="285" spans="1:2" ht="15.75">
      <c r="A285" s="1"/>
      <c r="B285" s="1"/>
    </row>
    <row r="286" spans="1:2" ht="15.75">
      <c r="A286" s="1"/>
      <c r="B286" s="1"/>
    </row>
    <row r="287" spans="1:2" ht="15.75">
      <c r="A287" s="1"/>
      <c r="B287" s="1"/>
    </row>
    <row r="288" spans="1:2" ht="15.75">
      <c r="A288" s="1"/>
      <c r="B288" s="1"/>
    </row>
    <row r="289" spans="1:2" ht="15.75">
      <c r="A289" s="1"/>
      <c r="B289" s="1"/>
    </row>
    <row r="290" spans="1:2" ht="15.75">
      <c r="A290" s="1"/>
      <c r="B290" s="1"/>
    </row>
    <row r="291" spans="1:2" ht="15.75">
      <c r="A291" s="1"/>
      <c r="B291" s="1"/>
    </row>
    <row r="292" spans="1:2" ht="15.75">
      <c r="A292" s="1"/>
      <c r="B292" s="1"/>
    </row>
    <row r="293" spans="1:2" ht="15.75">
      <c r="A293" s="1"/>
      <c r="B293" s="1"/>
    </row>
    <row r="294" spans="1:2" ht="15.75">
      <c r="A294" s="1"/>
      <c r="B294" s="1"/>
    </row>
    <row r="295" spans="1:2" ht="15.75">
      <c r="A295" s="1"/>
      <c r="B295" s="1"/>
    </row>
    <row r="296" spans="1:2" ht="15.75">
      <c r="A296" s="1"/>
      <c r="B296" s="1"/>
    </row>
    <row r="297" spans="1:2" ht="15.75">
      <c r="A297" s="1"/>
      <c r="B297" s="1"/>
    </row>
    <row r="298" spans="1:2" ht="15.75">
      <c r="A298" s="1"/>
      <c r="B298" s="1"/>
    </row>
    <row r="299" spans="1:2" ht="15.75">
      <c r="A299" s="1"/>
      <c r="B299" s="1"/>
    </row>
    <row r="300" spans="1:2" ht="15.75">
      <c r="A300" s="1"/>
      <c r="B300" s="1"/>
    </row>
    <row r="301" spans="1:2" ht="15.75">
      <c r="A301" s="1"/>
      <c r="B301" s="1"/>
    </row>
    <row r="302" spans="1:2" ht="15.75">
      <c r="A302" s="1"/>
      <c r="B302" s="1"/>
    </row>
    <row r="303" spans="1:2" ht="15.75">
      <c r="A303" s="1"/>
      <c r="B303" s="1"/>
    </row>
    <row r="304" spans="1:2" ht="15.75">
      <c r="A304" s="1"/>
      <c r="B304" s="1"/>
    </row>
    <row r="305" spans="1:2" ht="15.75">
      <c r="A305" s="1"/>
      <c r="B305" s="1"/>
    </row>
    <row r="306" spans="1:2" ht="15.75">
      <c r="A306" s="1"/>
      <c r="B306" s="1"/>
    </row>
    <row r="307" spans="1:2" ht="15.75">
      <c r="A307" s="1"/>
      <c r="B307" s="1"/>
    </row>
    <row r="308" spans="1:2" ht="15.75">
      <c r="A308" s="1"/>
      <c r="B308" s="1"/>
    </row>
    <row r="309" spans="1:2" ht="15.75">
      <c r="A309" s="1"/>
      <c r="B309" s="1"/>
    </row>
    <row r="310" spans="1:2" ht="15.75">
      <c r="A310" s="1"/>
      <c r="B310" s="1"/>
    </row>
    <row r="311" spans="1:2" ht="15.75">
      <c r="A311" s="1"/>
      <c r="B311" s="1"/>
    </row>
    <row r="312" spans="1:2" ht="15.75">
      <c r="A312" s="1"/>
      <c r="B312" s="1"/>
    </row>
    <row r="313" spans="1:2" ht="15.75">
      <c r="A313" s="1"/>
      <c r="B313" s="1"/>
    </row>
    <row r="314" spans="1:2" ht="15.75">
      <c r="A314" s="1"/>
      <c r="B314" s="1"/>
    </row>
    <row r="315" spans="1:2" ht="15.75">
      <c r="A315" s="1"/>
      <c r="B315" s="1"/>
    </row>
    <row r="316" spans="1:2" ht="15.75">
      <c r="A316" s="1"/>
      <c r="B316" s="1"/>
    </row>
    <row r="317" spans="1:2" ht="15.75">
      <c r="A317" s="1"/>
      <c r="B317" s="1"/>
    </row>
    <row r="318" spans="1:2" ht="15.75">
      <c r="A318" s="1"/>
      <c r="B318" s="1"/>
    </row>
    <row r="319" spans="1:2" ht="15.75">
      <c r="A319" s="1"/>
      <c r="B319" s="1"/>
    </row>
    <row r="320" spans="1:2" ht="15.75">
      <c r="A320" s="1"/>
      <c r="B320" s="1"/>
    </row>
    <row r="321" spans="1:2" ht="15.75">
      <c r="A321" s="1"/>
      <c r="B321" s="1"/>
    </row>
    <row r="322" spans="1:2" ht="15.75">
      <c r="A322" s="1"/>
      <c r="B322" s="1"/>
    </row>
    <row r="323" spans="1:2" ht="15.75">
      <c r="A323" s="1"/>
      <c r="B323" s="1"/>
    </row>
    <row r="324" spans="1:2" ht="15.75">
      <c r="A324" s="1"/>
      <c r="B324" s="1"/>
    </row>
    <row r="325" spans="1:2" ht="15.75">
      <c r="A325" s="1"/>
      <c r="B325" s="1"/>
    </row>
    <row r="326" spans="1:2" ht="15.75">
      <c r="A326" s="1"/>
      <c r="B326" s="1"/>
    </row>
    <row r="327" spans="1:2" ht="15.75">
      <c r="A327" s="1"/>
      <c r="B327" s="1"/>
    </row>
    <row r="328" spans="1:2" ht="15.75">
      <c r="A328" s="1"/>
      <c r="B328" s="1"/>
    </row>
    <row r="329" spans="1:2" ht="15.75">
      <c r="A329" s="1"/>
      <c r="B329" s="1"/>
    </row>
    <row r="330" spans="1:2" ht="15.75">
      <c r="A330" s="1"/>
      <c r="B330" s="1"/>
    </row>
    <row r="331" spans="1:2" ht="15.75">
      <c r="A331" s="1"/>
      <c r="B331" s="1"/>
    </row>
    <row r="332" spans="1:2" ht="15.75">
      <c r="A332" s="1"/>
      <c r="B332" s="1"/>
    </row>
    <row r="333" spans="1:2" ht="15.75">
      <c r="A333" s="1"/>
      <c r="B333" s="1"/>
    </row>
    <row r="334" spans="1:2" ht="15.75">
      <c r="A334" s="1"/>
      <c r="B334" s="1"/>
    </row>
    <row r="335" spans="1:2" ht="15.75">
      <c r="A335" s="1"/>
      <c r="B335" s="1"/>
    </row>
    <row r="336" spans="1:2" ht="15.75">
      <c r="A336" s="1"/>
      <c r="B336" s="1"/>
    </row>
    <row r="337" spans="1:2" ht="15.75">
      <c r="A337" s="1"/>
      <c r="B337" s="1"/>
    </row>
    <row r="338" spans="1:2" ht="15.75">
      <c r="A338" s="1"/>
      <c r="B338" s="1"/>
    </row>
    <row r="339" spans="1:2" ht="15.75">
      <c r="A339" s="1"/>
      <c r="B339" s="1"/>
    </row>
    <row r="340" spans="1:2" ht="15.75">
      <c r="A340" s="1"/>
      <c r="B340" s="1"/>
    </row>
    <row r="341" spans="1:2" ht="15.75">
      <c r="A341" s="1"/>
      <c r="B341" s="1"/>
    </row>
    <row r="342" spans="1:2" ht="15.75">
      <c r="A342" s="1"/>
      <c r="B342" s="1"/>
    </row>
    <row r="343" spans="1:2" ht="15.75">
      <c r="A343" s="1"/>
      <c r="B343" s="1"/>
    </row>
    <row r="344" spans="1:2" ht="15.75">
      <c r="A344" s="1"/>
      <c r="B344" s="1"/>
    </row>
    <row r="345" spans="1:2" ht="15.75">
      <c r="A345" s="1"/>
      <c r="B345" s="1"/>
    </row>
    <row r="346" spans="1:2" ht="15.75">
      <c r="A346" s="1"/>
      <c r="B346" s="1"/>
    </row>
    <row r="347" spans="1:2" ht="15.75">
      <c r="A347" s="1"/>
      <c r="B347" s="1"/>
    </row>
    <row r="348" spans="1:2" ht="15.75">
      <c r="A348" s="1"/>
      <c r="B348" s="1"/>
    </row>
    <row r="349" spans="1:2" ht="15.75">
      <c r="A349" s="1"/>
      <c r="B349" s="1"/>
    </row>
    <row r="350" spans="1:2" ht="15.75">
      <c r="A350" s="1"/>
      <c r="B350" s="1"/>
    </row>
    <row r="351" spans="1:2" ht="15.75">
      <c r="A351" s="1"/>
      <c r="B351" s="1"/>
    </row>
    <row r="352" spans="1:2" ht="15.75">
      <c r="A352" s="1"/>
      <c r="B352" s="1"/>
    </row>
    <row r="353" spans="1:2" ht="15.75">
      <c r="A353" s="1"/>
      <c r="B353" s="1"/>
    </row>
    <row r="354" spans="1:2" ht="15.75">
      <c r="A354" s="1"/>
      <c r="B354" s="1"/>
    </row>
    <row r="355" spans="1:2" ht="15.75">
      <c r="A355" s="1"/>
      <c r="B355" s="1"/>
    </row>
    <row r="356" spans="1:2" ht="15.75">
      <c r="A356" s="1"/>
      <c r="B356" s="1"/>
    </row>
    <row r="357" spans="1:2" ht="15.75">
      <c r="A357" s="1"/>
      <c r="B357" s="1"/>
    </row>
    <row r="358" spans="1:2" ht="15.75">
      <c r="A358" s="1"/>
      <c r="B358" s="1"/>
    </row>
    <row r="359" spans="1:2" ht="15.75">
      <c r="A359" s="1"/>
      <c r="B359" s="1"/>
    </row>
    <row r="360" spans="1:2" ht="15.75">
      <c r="A360" s="1"/>
      <c r="B360" s="1"/>
    </row>
    <row r="361" spans="1:2" ht="15.75">
      <c r="A361" s="1"/>
      <c r="B361" s="1"/>
    </row>
    <row r="362" spans="1:2" ht="15.75">
      <c r="A362" s="1"/>
      <c r="B362" s="1"/>
    </row>
    <row r="363" spans="1:2" ht="15.75">
      <c r="A363" s="1"/>
      <c r="B363" s="1"/>
    </row>
    <row r="364" spans="1:2" ht="15.75">
      <c r="A364" s="1"/>
      <c r="B364" s="1"/>
    </row>
    <row r="365" spans="1:2" ht="15.75">
      <c r="A365" s="1"/>
      <c r="B365" s="1"/>
    </row>
    <row r="366" spans="1:2" ht="15.75">
      <c r="A366" s="1"/>
      <c r="B366" s="1"/>
    </row>
    <row r="367" spans="1:2" ht="15.75">
      <c r="A367" s="1"/>
      <c r="B367" s="1"/>
    </row>
    <row r="368" spans="1:2" ht="15.75">
      <c r="A368" s="1"/>
      <c r="B368" s="1"/>
    </row>
    <row r="369" spans="1:2" ht="15.75">
      <c r="A369" s="1"/>
      <c r="B369" s="1"/>
    </row>
    <row r="370" spans="1:2" ht="15.75">
      <c r="A370" s="1"/>
      <c r="B370" s="1"/>
    </row>
    <row r="371" spans="1:2" ht="15.75">
      <c r="A371" s="1"/>
      <c r="B371" s="1"/>
    </row>
    <row r="372" spans="1:2" ht="15.75">
      <c r="A372" s="1"/>
      <c r="B372" s="1"/>
    </row>
    <row r="373" spans="1:2" ht="15.75">
      <c r="A373" s="1"/>
      <c r="B373" s="1"/>
    </row>
    <row r="374" spans="1:2" ht="15.75">
      <c r="A374" s="1"/>
      <c r="B374" s="1"/>
    </row>
    <row r="375" spans="1:2" ht="15.75">
      <c r="A375" s="1"/>
      <c r="B375" s="1"/>
    </row>
    <row r="376" spans="1:2" ht="15.75">
      <c r="A376" s="1"/>
      <c r="B376" s="1"/>
    </row>
    <row r="377" spans="1:2" ht="15.75">
      <c r="A377" s="1"/>
      <c r="B377" s="1"/>
    </row>
    <row r="378" spans="1:2" ht="15.75">
      <c r="A378" s="1"/>
      <c r="B378" s="1"/>
    </row>
    <row r="379" spans="1:2" ht="15.75">
      <c r="A379" s="1"/>
      <c r="B379" s="1"/>
    </row>
    <row r="380" spans="1:2" ht="15.75">
      <c r="A380" s="1"/>
      <c r="B380" s="1"/>
    </row>
    <row r="381" spans="1:2" ht="15.75">
      <c r="A381" s="1"/>
      <c r="B381" s="1"/>
    </row>
    <row r="382" spans="1:2" ht="15.75">
      <c r="A382" s="1"/>
      <c r="B382" s="1"/>
    </row>
    <row r="383" spans="1:2" ht="15.75">
      <c r="A383" s="1"/>
      <c r="B383" s="1"/>
    </row>
    <row r="384" spans="1:2" ht="15.75">
      <c r="A384" s="1"/>
      <c r="B384" s="1"/>
    </row>
    <row r="385" spans="1:2" ht="15.75">
      <c r="A385" s="1"/>
      <c r="B385" s="1"/>
    </row>
    <row r="386" spans="1:2" ht="15.75">
      <c r="A386" s="1"/>
      <c r="B386" s="1"/>
    </row>
    <row r="387" spans="1:2" ht="15.75">
      <c r="A387" s="1"/>
      <c r="B387" s="1"/>
    </row>
    <row r="388" spans="1:2" ht="15.75">
      <c r="A388" s="1"/>
      <c r="B388" s="1"/>
    </row>
    <row r="389" spans="1:2" ht="15.75">
      <c r="A389" s="1"/>
      <c r="B389" s="1"/>
    </row>
    <row r="390" spans="1:2" ht="15.75">
      <c r="A390" s="1"/>
      <c r="B390" s="1"/>
    </row>
    <row r="391" spans="1:2" ht="15.75">
      <c r="A391" s="1"/>
      <c r="B391" s="1"/>
    </row>
    <row r="392" spans="1:2" ht="15.75">
      <c r="A392" s="1"/>
      <c r="B392" s="1"/>
    </row>
    <row r="393" spans="1:2" ht="15.75">
      <c r="A393" s="1"/>
      <c r="B393" s="1"/>
    </row>
    <row r="394" spans="1:2" ht="15.75">
      <c r="A394" s="1"/>
      <c r="B394" s="1"/>
    </row>
    <row r="395" spans="1:2" ht="15.75">
      <c r="A395" s="1"/>
      <c r="B395" s="1"/>
    </row>
    <row r="396" spans="1:2" ht="15.75">
      <c r="A396" s="1"/>
      <c r="B396" s="1"/>
    </row>
    <row r="397" spans="1:2" ht="15.75">
      <c r="A397" s="1"/>
      <c r="B397" s="1"/>
    </row>
    <row r="398" spans="1:2" ht="15.75">
      <c r="A398" s="1"/>
      <c r="B398" s="1"/>
    </row>
    <row r="399" spans="1:2" ht="15.75">
      <c r="A399" s="1"/>
      <c r="B399" s="1"/>
    </row>
    <row r="400" spans="1:2" ht="15.75">
      <c r="A400" s="1"/>
      <c r="B400" s="1"/>
    </row>
    <row r="401" spans="1:2" ht="15.75">
      <c r="A401" s="1"/>
      <c r="B401" s="1"/>
    </row>
    <row r="402" spans="1:2" ht="15.75">
      <c r="A402" s="1"/>
      <c r="B402" s="1"/>
    </row>
    <row r="403" spans="1:2" ht="15.75">
      <c r="A403" s="1"/>
      <c r="B403" s="1"/>
    </row>
    <row r="404" spans="1:2" ht="15.75">
      <c r="A404" s="1"/>
      <c r="B404" s="1"/>
    </row>
    <row r="405" spans="1:2" ht="15.75">
      <c r="A405" s="1"/>
      <c r="B405" s="1"/>
    </row>
    <row r="406" spans="1:2" ht="15.75">
      <c r="A406" s="1"/>
      <c r="B406" s="1"/>
    </row>
    <row r="407" spans="1:2" ht="15.75">
      <c r="A407" s="1"/>
      <c r="B407" s="1"/>
    </row>
    <row r="408" spans="1:2" ht="15.75">
      <c r="A408" s="1"/>
      <c r="B408" s="1"/>
    </row>
    <row r="409" spans="1:2" ht="15.75">
      <c r="A409" s="1"/>
      <c r="B409" s="1"/>
    </row>
    <row r="410" spans="1:2" ht="15.75">
      <c r="A410" s="1"/>
      <c r="B410" s="1"/>
    </row>
    <row r="411" spans="1:2" ht="15.75">
      <c r="A411" s="1"/>
      <c r="B411" s="1"/>
    </row>
    <row r="412" spans="1:2" ht="15.75">
      <c r="A412" s="1"/>
      <c r="B412" s="1"/>
    </row>
    <row r="413" spans="1:2" ht="15.75">
      <c r="A413" s="1"/>
      <c r="B413" s="1"/>
    </row>
    <row r="414" spans="1:2" ht="15.75">
      <c r="A414" s="1"/>
      <c r="B414" s="1"/>
    </row>
    <row r="415" spans="1:2" ht="15.75">
      <c r="A415" s="1"/>
      <c r="B415" s="1"/>
    </row>
    <row r="416" spans="1:2" ht="15.75">
      <c r="A416" s="1"/>
      <c r="B416" s="1"/>
    </row>
    <row r="417" spans="1:2" ht="15.75">
      <c r="A417" s="1"/>
      <c r="B417" s="1"/>
    </row>
    <row r="418" spans="1:2" ht="15.75">
      <c r="A418" s="1"/>
      <c r="B418" s="1"/>
    </row>
    <row r="419" spans="1:2" ht="15.75">
      <c r="A419" s="1"/>
      <c r="B419" s="1"/>
    </row>
    <row r="420" spans="1:2" ht="15.75">
      <c r="A420" s="1"/>
      <c r="B420" s="1"/>
    </row>
    <row r="421" spans="1:2" ht="15.75">
      <c r="A421" s="1"/>
      <c r="B421" s="1"/>
    </row>
    <row r="422" spans="1:2" ht="15.75">
      <c r="A422" s="1"/>
      <c r="B422" s="1"/>
    </row>
    <row r="423" spans="1:2" ht="15.75">
      <c r="A423" s="1"/>
      <c r="B423" s="1"/>
    </row>
    <row r="424" spans="1:2" ht="15.75">
      <c r="A424" s="1"/>
      <c r="B424" s="1"/>
    </row>
    <row r="425" spans="1:2" ht="15.75">
      <c r="A425" s="1"/>
      <c r="B425" s="1"/>
    </row>
    <row r="426" spans="1:2" ht="15.75">
      <c r="A426" s="1"/>
      <c r="B426" s="1"/>
    </row>
    <row r="427" spans="1:2" ht="15.75">
      <c r="A427" s="1"/>
      <c r="B427" s="1"/>
    </row>
    <row r="428" spans="1:2" ht="15.75">
      <c r="A428" s="1"/>
      <c r="B428" s="1"/>
    </row>
    <row r="429" spans="1:2" ht="15.75">
      <c r="A429" s="1"/>
      <c r="B429" s="1"/>
    </row>
    <row r="430" spans="1:2" ht="15.75">
      <c r="A430" s="1"/>
      <c r="B430" s="1"/>
    </row>
    <row r="431" spans="1:2" ht="15.75">
      <c r="A431" s="1"/>
      <c r="B431" s="1"/>
    </row>
    <row r="432" spans="1:2" ht="15.75">
      <c r="A432" s="1"/>
      <c r="B432" s="1"/>
    </row>
    <row r="433" spans="1:2" ht="15.75">
      <c r="A433" s="1"/>
      <c r="B433" s="1"/>
    </row>
    <row r="434" spans="1:2" ht="15.75">
      <c r="A434" s="1"/>
      <c r="B434" s="1"/>
    </row>
    <row r="435" spans="1:2" ht="15.75">
      <c r="A435" s="1"/>
      <c r="B435" s="1"/>
    </row>
    <row r="436" spans="1:2" ht="15.75">
      <c r="A436" s="1"/>
      <c r="B436" s="1"/>
    </row>
    <row r="437" spans="1:2" ht="15.75">
      <c r="A437" s="1"/>
      <c r="B437" s="1"/>
    </row>
    <row r="438" spans="1:2" ht="15.75">
      <c r="A438" s="1"/>
      <c r="B438" s="1"/>
    </row>
    <row r="439" spans="1:2" ht="15.75">
      <c r="A439" s="1"/>
      <c r="B439" s="1"/>
    </row>
    <row r="440" spans="1:2" ht="15.75">
      <c r="A440" s="1"/>
      <c r="B440" s="1"/>
    </row>
    <row r="441" spans="1:2" ht="15.75">
      <c r="A441" s="1"/>
      <c r="B441" s="1"/>
    </row>
    <row r="442" spans="1:2" ht="15.75">
      <c r="A442" s="1"/>
      <c r="B442" s="1"/>
    </row>
    <row r="443" spans="1:2" ht="15.75">
      <c r="A443" s="1"/>
      <c r="B443" s="1"/>
    </row>
    <row r="444" spans="1:2" ht="15.75">
      <c r="A444" s="1"/>
      <c r="B444" s="1"/>
    </row>
    <row r="445" spans="1:2" ht="15.75">
      <c r="A445" s="1"/>
      <c r="B445" s="1"/>
    </row>
    <row r="446" spans="1:2" ht="15.75">
      <c r="A446" s="1"/>
      <c r="B446" s="1"/>
    </row>
    <row r="447" spans="1:2" ht="15.75">
      <c r="A447" s="1"/>
      <c r="B447" s="1"/>
    </row>
    <row r="448" spans="1:2" ht="15.75">
      <c r="A448" s="1"/>
      <c r="B448" s="1"/>
    </row>
    <row r="449" spans="1:2" ht="15.75">
      <c r="A449" s="1"/>
      <c r="B449" s="1"/>
    </row>
    <row r="450" spans="1:2" ht="15.75">
      <c r="A450" s="1"/>
      <c r="B450" s="1"/>
    </row>
    <row r="451" spans="1:2" ht="15.75">
      <c r="A451" s="1"/>
      <c r="B451" s="1"/>
    </row>
    <row r="452" spans="1:2" ht="15.75">
      <c r="A452" s="1"/>
      <c r="B452" s="1"/>
    </row>
    <row r="453" spans="1:2" ht="15.75">
      <c r="A453" s="1"/>
      <c r="B453" s="1"/>
    </row>
    <row r="454" spans="1:2" ht="15.75">
      <c r="A454" s="1"/>
      <c r="B454" s="1"/>
    </row>
    <row r="455" spans="1:2" ht="15.75">
      <c r="A455" s="1"/>
      <c r="B455" s="1"/>
    </row>
    <row r="456" spans="1:2" ht="15.75">
      <c r="A456" s="1"/>
      <c r="B456" s="1"/>
    </row>
    <row r="457" spans="1:2" ht="15.75">
      <c r="A457" s="1"/>
      <c r="B457" s="1"/>
    </row>
    <row r="458" spans="1:2" ht="15.75">
      <c r="A458" s="1"/>
      <c r="B458" s="1"/>
    </row>
    <row r="459" spans="1:2" ht="15.75">
      <c r="A459" s="1"/>
      <c r="B459" s="1"/>
    </row>
    <row r="460" spans="1:2" ht="15.75">
      <c r="A460" s="1"/>
      <c r="B460" s="1"/>
    </row>
    <row r="461" spans="1:2" ht="15.75">
      <c r="A461" s="1"/>
      <c r="B461" s="1"/>
    </row>
    <row r="462" spans="1:2" ht="15.75">
      <c r="A462" s="1"/>
      <c r="B462" s="1"/>
    </row>
    <row r="463" spans="1:2" ht="15.75">
      <c r="A463" s="1"/>
      <c r="B463" s="1"/>
    </row>
    <row r="464" spans="1:2" ht="15.75">
      <c r="A464" s="1"/>
      <c r="B464" s="1"/>
    </row>
    <row r="465" spans="1:2" ht="15.75">
      <c r="A465" s="1"/>
      <c r="B465" s="1"/>
    </row>
    <row r="466" spans="1:2" ht="15.75">
      <c r="A466" s="1"/>
      <c r="B466" s="1"/>
    </row>
    <row r="467" spans="1:2" ht="15.75">
      <c r="A467" s="1"/>
      <c r="B467" s="1"/>
    </row>
    <row r="468" spans="1:2" ht="15.75">
      <c r="A468" s="1"/>
      <c r="B468" s="1"/>
    </row>
    <row r="469" spans="1:2" ht="15.75">
      <c r="A469" s="1"/>
      <c r="B469" s="1"/>
    </row>
    <row r="470" spans="1:2" ht="15.75">
      <c r="A470" s="1"/>
      <c r="B470" s="1"/>
    </row>
    <row r="471" spans="1:2" ht="15.75">
      <c r="A471" s="1"/>
      <c r="B471" s="1"/>
    </row>
    <row r="472" spans="1:2" ht="15.75">
      <c r="A472" s="1"/>
      <c r="B472" s="1"/>
    </row>
    <row r="473" spans="1:2" ht="15.75">
      <c r="A473" s="1"/>
      <c r="B473" s="1"/>
    </row>
    <row r="474" spans="1:2" ht="15.75">
      <c r="A474" s="1"/>
      <c r="B474" s="1"/>
    </row>
    <row r="475" spans="1:2" ht="15.75">
      <c r="A475" s="1"/>
      <c r="B475" s="1"/>
    </row>
    <row r="476" spans="1:2" ht="15.75">
      <c r="A476" s="1"/>
      <c r="B476" s="1"/>
    </row>
    <row r="477" spans="1:2" ht="15.75">
      <c r="A477" s="1"/>
      <c r="B477" s="1"/>
    </row>
    <row r="478" spans="1:2" ht="15.75">
      <c r="A478" s="1"/>
      <c r="B478" s="1"/>
    </row>
    <row r="479" spans="1:2" ht="15.75">
      <c r="A479" s="1"/>
      <c r="B479" s="1"/>
    </row>
    <row r="480" spans="1:2" ht="15.75">
      <c r="A480" s="1"/>
      <c r="B480" s="1"/>
    </row>
    <row r="481" spans="1:2" ht="15.75">
      <c r="A481" s="1"/>
      <c r="B481" s="1"/>
    </row>
    <row r="482" spans="1:2" ht="15.75">
      <c r="A482" s="1"/>
      <c r="B482" s="1"/>
    </row>
    <row r="483" spans="1:2" ht="15.75">
      <c r="A483" s="1"/>
      <c r="B483" s="1"/>
    </row>
    <row r="484" spans="1:2" ht="15.75">
      <c r="A484" s="1"/>
      <c r="B484" s="1"/>
    </row>
    <row r="485" spans="1:2" ht="15.75">
      <c r="A485" s="1"/>
      <c r="B485" s="1"/>
    </row>
    <row r="486" spans="1:2" ht="15.75">
      <c r="A486" s="1"/>
      <c r="B486" s="1"/>
    </row>
    <row r="487" spans="1:2" ht="15.75">
      <c r="A487" s="1"/>
      <c r="B487" s="1"/>
    </row>
    <row r="488" spans="1:2" ht="15.75">
      <c r="A488" s="1"/>
      <c r="B488" s="1"/>
    </row>
    <row r="489" spans="1:2" ht="15.75">
      <c r="A489" s="1"/>
      <c r="B489" s="1"/>
    </row>
    <row r="490" spans="1:2" ht="15.75">
      <c r="A490" s="1"/>
      <c r="B490" s="1"/>
    </row>
    <row r="491" spans="1:2" ht="15.75">
      <c r="A491" s="1"/>
      <c r="B491" s="1"/>
    </row>
    <row r="492" spans="1:2" ht="15.75">
      <c r="A492" s="1"/>
      <c r="B492" s="1"/>
    </row>
    <row r="493" spans="1:2" ht="15.75">
      <c r="A493" s="1"/>
      <c r="B493" s="1"/>
    </row>
    <row r="494" spans="1:2" ht="15.75">
      <c r="A494" s="1"/>
      <c r="B494" s="1"/>
    </row>
    <row r="495" spans="1:2" ht="15.75">
      <c r="A495" s="1"/>
      <c r="B495" s="1"/>
    </row>
    <row r="496" spans="1:2" ht="15.75">
      <c r="A496" s="1"/>
      <c r="B496" s="1"/>
    </row>
    <row r="497" spans="1:2" ht="15.75">
      <c r="A497" s="1"/>
      <c r="B497" s="1"/>
    </row>
    <row r="498" spans="1:2" ht="15.75">
      <c r="A498" s="1"/>
      <c r="B498" s="1"/>
    </row>
    <row r="499" spans="1:2" ht="15.75">
      <c r="A499" s="1"/>
      <c r="B499" s="1"/>
    </row>
    <row r="500" spans="1:2" ht="15.75">
      <c r="A500" s="1"/>
      <c r="B500" s="1"/>
    </row>
    <row r="501" spans="1:2" ht="15.75">
      <c r="A501" s="1"/>
      <c r="B501" s="1"/>
    </row>
    <row r="502" spans="1:2" ht="15.75">
      <c r="A502" s="1"/>
      <c r="B502" s="1"/>
    </row>
    <row r="503" spans="1:2" ht="15.75">
      <c r="A503" s="1"/>
      <c r="B503" s="1"/>
    </row>
    <row r="504" spans="1:2" ht="15.75">
      <c r="A504" s="1"/>
      <c r="B504" s="1"/>
    </row>
    <row r="505" spans="1:2" ht="15.75">
      <c r="A505" s="1"/>
      <c r="B505" s="1"/>
    </row>
    <row r="506" spans="1:2" ht="15.75">
      <c r="A506" s="1"/>
      <c r="B506" s="1"/>
    </row>
    <row r="507" spans="1:2" ht="15.75">
      <c r="A507" s="1"/>
      <c r="B507" s="1"/>
    </row>
    <row r="508" spans="1:2" ht="15.75">
      <c r="A508" s="1"/>
      <c r="B508" s="1"/>
    </row>
    <row r="509" spans="1:2" ht="15.75">
      <c r="A509" s="1"/>
      <c r="B509" s="1"/>
    </row>
    <row r="510" spans="1:2" ht="15.75">
      <c r="A510" s="1"/>
      <c r="B510" s="1"/>
    </row>
    <row r="511" spans="1:2" ht="15.75">
      <c r="A511" s="1"/>
      <c r="B511" s="1"/>
    </row>
    <row r="512" spans="1:2" ht="15.75">
      <c r="A512" s="1"/>
      <c r="B512" s="1"/>
    </row>
    <row r="513" spans="1:2" ht="15.75">
      <c r="A513" s="1"/>
      <c r="B513" s="1"/>
    </row>
    <row r="514" spans="1:2" ht="15.75">
      <c r="A514" s="1"/>
      <c r="B514" s="1"/>
    </row>
    <row r="515" spans="1:2" ht="15.75">
      <c r="A515" s="1"/>
      <c r="B515" s="1"/>
    </row>
    <row r="516" spans="1:2" ht="15.75">
      <c r="A516" s="1"/>
      <c r="B516" s="1"/>
    </row>
    <row r="517" spans="1:2" ht="15.75">
      <c r="A517" s="1"/>
      <c r="B517" s="1"/>
    </row>
    <row r="518" spans="1:2" ht="15.75">
      <c r="A518" s="1"/>
      <c r="B518" s="1"/>
    </row>
    <row r="519" spans="1:2" ht="15.75">
      <c r="A519" s="1"/>
      <c r="B519" s="1"/>
    </row>
    <row r="520" spans="1:2" ht="15.75">
      <c r="A520" s="1"/>
      <c r="B520" s="1"/>
    </row>
    <row r="521" spans="1:2" ht="15.75">
      <c r="A521" s="1"/>
      <c r="B521" s="1"/>
    </row>
    <row r="522" spans="1:2" ht="15.75">
      <c r="A522" s="1"/>
      <c r="B522" s="1"/>
    </row>
    <row r="523" spans="1:2" ht="15.75">
      <c r="A523" s="1"/>
      <c r="B523" s="1"/>
    </row>
    <row r="524" spans="1:2" ht="15.75">
      <c r="A524" s="1"/>
      <c r="B524" s="1"/>
    </row>
    <row r="525" spans="1:2" ht="15.75">
      <c r="A525" s="1"/>
      <c r="B525" s="1"/>
    </row>
    <row r="526" spans="1:2" ht="15.75">
      <c r="A526" s="1"/>
      <c r="B526" s="1"/>
    </row>
    <row r="527" spans="1:2" ht="15.75">
      <c r="A527" s="1"/>
      <c r="B527" s="1"/>
    </row>
    <row r="528" spans="1:2" ht="15.75">
      <c r="A528" s="1"/>
      <c r="B528" s="1"/>
    </row>
    <row r="529" spans="1:2" ht="15.75">
      <c r="A529" s="1"/>
      <c r="B529" s="1"/>
    </row>
    <row r="530" spans="1:2" ht="15.75">
      <c r="A530" s="1"/>
      <c r="B530" s="1"/>
    </row>
    <row r="531" spans="1:2" ht="15.75">
      <c r="A531" s="1"/>
      <c r="B531" s="1"/>
    </row>
    <row r="532" spans="1:2" ht="15.75">
      <c r="A532" s="1"/>
      <c r="B532" s="1"/>
    </row>
    <row r="533" spans="1:2" ht="15.75">
      <c r="A533" s="1"/>
      <c r="B533" s="1"/>
    </row>
    <row r="534" spans="1:2" ht="15.75">
      <c r="A534" s="1"/>
      <c r="B534" s="1"/>
    </row>
    <row r="535" spans="1:2" ht="15.75">
      <c r="A535" s="1"/>
      <c r="B535" s="1"/>
    </row>
    <row r="536" spans="1:2" ht="15.75">
      <c r="A536" s="1"/>
      <c r="B536" s="1"/>
    </row>
    <row r="537" spans="1:2" ht="15.75">
      <c r="A537" s="1"/>
      <c r="B537" s="1"/>
    </row>
    <row r="538" spans="1:2" ht="15.75">
      <c r="A538" s="1"/>
      <c r="B538" s="1"/>
    </row>
    <row r="539" spans="1:2" ht="15.75">
      <c r="A539" s="1"/>
      <c r="B539" s="1"/>
    </row>
    <row r="540" spans="1:2" ht="15.75">
      <c r="A540" s="1"/>
      <c r="B540" s="1"/>
    </row>
    <row r="541" spans="1:2" ht="15.75">
      <c r="A541" s="1"/>
      <c r="B541" s="1"/>
    </row>
    <row r="542" spans="1:2" ht="15.75">
      <c r="A542" s="1"/>
      <c r="B542" s="1"/>
    </row>
    <row r="543" spans="1:2" ht="15.75">
      <c r="A543" s="1"/>
      <c r="B543" s="1"/>
    </row>
    <row r="544" spans="1:2" ht="15.75">
      <c r="A544" s="1"/>
      <c r="B544" s="1"/>
    </row>
    <row r="545" spans="1:2" ht="15.75">
      <c r="A545" s="1"/>
      <c r="B545" s="1"/>
    </row>
    <row r="546" spans="1:2" ht="15.75">
      <c r="A546" s="1"/>
      <c r="B546" s="1"/>
    </row>
    <row r="547" spans="1:2" ht="15.75">
      <c r="A547" s="1"/>
      <c r="B547" s="1"/>
    </row>
    <row r="548" spans="1:2" ht="15.75">
      <c r="A548" s="1"/>
      <c r="B548" s="1"/>
    </row>
    <row r="549" spans="1:2" ht="15.75">
      <c r="A549" s="1"/>
      <c r="B549" s="1"/>
    </row>
    <row r="550" spans="1:2" ht="15.75">
      <c r="A550" s="1"/>
      <c r="B550" s="1"/>
    </row>
    <row r="551" spans="1:2" ht="15.75">
      <c r="A551" s="1"/>
      <c r="B551" s="1"/>
    </row>
    <row r="552" spans="1:2" ht="15.75">
      <c r="A552" s="1"/>
      <c r="B552" s="1"/>
    </row>
    <row r="553" spans="1:2" ht="15.75">
      <c r="A553" s="1"/>
      <c r="B553" s="1"/>
    </row>
    <row r="554" spans="1:2" ht="15.75">
      <c r="A554" s="1"/>
      <c r="B554" s="1"/>
    </row>
    <row r="555" spans="1:2" ht="15.75">
      <c r="A555" s="1"/>
      <c r="B555" s="1"/>
    </row>
    <row r="556" spans="1:2" ht="15.75">
      <c r="A556" s="1"/>
      <c r="B556" s="1"/>
    </row>
    <row r="557" spans="1:2" ht="15.75">
      <c r="A557" s="1"/>
      <c r="B557" s="1"/>
    </row>
    <row r="558" spans="1:2" ht="15.75">
      <c r="A558" s="1"/>
      <c r="B558" s="1"/>
    </row>
    <row r="559" spans="1:2" ht="15.75">
      <c r="A559" s="1"/>
      <c r="B559" s="1"/>
    </row>
    <row r="560" spans="1:2" ht="15.75">
      <c r="A560" s="1"/>
      <c r="B560" s="1"/>
    </row>
    <row r="561" spans="1:2" ht="15.75">
      <c r="A561" s="1"/>
      <c r="B561" s="1"/>
    </row>
    <row r="562" spans="1:2" ht="15.75">
      <c r="A562" s="1"/>
      <c r="B562" s="1"/>
    </row>
    <row r="563" spans="1:2" ht="15.75">
      <c r="A563" s="1"/>
      <c r="B563" s="1"/>
    </row>
    <row r="564" spans="1:2" ht="15.75">
      <c r="A564" s="1"/>
      <c r="B564" s="1"/>
    </row>
    <row r="565" spans="1:2" ht="15.75">
      <c r="A565" s="1"/>
      <c r="B565" s="1"/>
    </row>
    <row r="566" spans="1:2" ht="15.75">
      <c r="A566" s="1"/>
      <c r="B566" s="1"/>
    </row>
    <row r="567" spans="1:2" ht="15.75">
      <c r="A567" s="1"/>
      <c r="B567" s="1"/>
    </row>
    <row r="568" spans="1:2" ht="15.75">
      <c r="A568" s="1"/>
      <c r="B568" s="1"/>
    </row>
    <row r="569" spans="1:2" ht="15.75">
      <c r="A569" s="1"/>
      <c r="B569" s="1"/>
    </row>
    <row r="570" spans="1:2" ht="15.75">
      <c r="A570" s="1"/>
      <c r="B570" s="1"/>
    </row>
    <row r="571" spans="1:2" ht="15.75">
      <c r="A571" s="1"/>
      <c r="B571" s="1"/>
    </row>
    <row r="572" spans="1:2" ht="15.75">
      <c r="A572" s="1"/>
      <c r="B572" s="1"/>
    </row>
    <row r="573" spans="1:2" ht="15.75">
      <c r="A573" s="1"/>
      <c r="B573" s="1"/>
    </row>
    <row r="574" spans="1:2" ht="15.75">
      <c r="A574" s="1"/>
      <c r="B574" s="1"/>
    </row>
    <row r="575" spans="1:2" ht="15.75">
      <c r="A575" s="1"/>
      <c r="B575" s="1"/>
    </row>
    <row r="576" spans="1:2" ht="15.75">
      <c r="A576" s="1"/>
      <c r="B576" s="1"/>
    </row>
    <row r="577" spans="1:2" ht="15.75">
      <c r="A577" s="1"/>
      <c r="B577" s="1"/>
    </row>
    <row r="578" spans="1:2" ht="15.75">
      <c r="A578" s="1"/>
      <c r="B578" s="1"/>
    </row>
    <row r="579" spans="1:2" ht="15.75">
      <c r="A579" s="1"/>
      <c r="B579" s="1"/>
    </row>
    <row r="580" spans="1:2" ht="15.75">
      <c r="A580" s="1"/>
      <c r="B580" s="1"/>
    </row>
    <row r="581" spans="1:2" ht="15.75">
      <c r="A581" s="1"/>
      <c r="B581" s="1"/>
    </row>
    <row r="582" spans="1:2" ht="15.75">
      <c r="A582" s="1"/>
      <c r="B582" s="1"/>
    </row>
    <row r="583" spans="1:2" ht="15.75">
      <c r="A583" s="1"/>
      <c r="B583" s="1"/>
    </row>
    <row r="584" spans="1:2" ht="15.75">
      <c r="A584" s="1"/>
      <c r="B584" s="1"/>
    </row>
    <row r="585" spans="1:2" ht="15.75">
      <c r="A585" s="1"/>
      <c r="B585" s="1"/>
    </row>
    <row r="586" spans="1:2" ht="15.75">
      <c r="A586" s="1"/>
      <c r="B586" s="1"/>
    </row>
    <row r="587" spans="1:2" ht="15.75">
      <c r="A587" s="1"/>
      <c r="B587" s="1"/>
    </row>
    <row r="588" spans="1:2" ht="15.75">
      <c r="A588" s="1"/>
      <c r="B588" s="1"/>
    </row>
    <row r="589" spans="1:2" ht="15.75">
      <c r="A589" s="1"/>
      <c r="B589" s="1"/>
    </row>
    <row r="590" spans="1:2" ht="15.75">
      <c r="A590" s="1"/>
      <c r="B590" s="1"/>
    </row>
    <row r="591" spans="1:2" ht="15.75">
      <c r="A591" s="1"/>
      <c r="B591" s="1"/>
    </row>
    <row r="592" spans="1:2" ht="15.75">
      <c r="A592" s="1"/>
      <c r="B592" s="1"/>
    </row>
    <row r="593" spans="1:2" ht="15.75">
      <c r="A593" s="1"/>
      <c r="B593" s="1"/>
    </row>
    <row r="594" spans="1:2" ht="15.75">
      <c r="A594" s="1"/>
      <c r="B594" s="1"/>
    </row>
    <row r="595" spans="1:2" ht="15.75">
      <c r="A595" s="1"/>
      <c r="B595" s="1"/>
    </row>
    <row r="596" spans="1:2" ht="15.75">
      <c r="A596" s="1"/>
      <c r="B596" s="1"/>
    </row>
    <row r="597" spans="1:2" ht="15.75">
      <c r="A597" s="1"/>
      <c r="B597" s="1"/>
    </row>
    <row r="598" spans="1:2" ht="15.75">
      <c r="A598" s="1"/>
      <c r="B598" s="1"/>
    </row>
    <row r="599" spans="1:2" ht="15.75">
      <c r="A599" s="1"/>
      <c r="B599" s="1"/>
    </row>
    <row r="600" spans="1:2" ht="15.75">
      <c r="A600" s="1"/>
      <c r="B600" s="1"/>
    </row>
    <row r="601" spans="1:2" ht="15.75">
      <c r="A601" s="1"/>
      <c r="B601" s="1"/>
    </row>
    <row r="602" spans="1:2" ht="15.75">
      <c r="A602" s="1"/>
      <c r="B602" s="1"/>
    </row>
    <row r="603" spans="1:2" ht="15.75">
      <c r="A603" s="1"/>
      <c r="B603" s="1"/>
    </row>
    <row r="604" spans="1:2" ht="15.75">
      <c r="A604" s="1"/>
      <c r="B604" s="1"/>
    </row>
    <row r="605" spans="1:2" ht="15.75">
      <c r="A605" s="1"/>
      <c r="B605" s="1"/>
    </row>
    <row r="606" spans="1:2" ht="15.75">
      <c r="A606" s="1"/>
      <c r="B606" s="1"/>
    </row>
    <row r="607" spans="1:2" ht="15.75">
      <c r="A607" s="1"/>
      <c r="B607" s="1"/>
    </row>
    <row r="608" spans="1:2" ht="15.75">
      <c r="A608" s="1"/>
      <c r="B608" s="1"/>
    </row>
    <row r="609" spans="1:2" ht="15.75">
      <c r="A609" s="1"/>
      <c r="B609" s="1"/>
    </row>
    <row r="610" spans="1:2" ht="15.75">
      <c r="A610" s="1"/>
      <c r="B610" s="1"/>
    </row>
    <row r="611" spans="1:2" ht="15.75">
      <c r="A611" s="1"/>
      <c r="B611" s="1"/>
    </row>
    <row r="612" spans="1:2" ht="15.75">
      <c r="A612" s="1"/>
      <c r="B612" s="1"/>
    </row>
    <row r="613" spans="1:2" ht="15.75">
      <c r="A613" s="1"/>
      <c r="B613" s="1"/>
    </row>
    <row r="614" spans="1:2" ht="15.75">
      <c r="A614" s="1"/>
      <c r="B614" s="1"/>
    </row>
    <row r="615" spans="1:2" ht="15.75">
      <c r="A615" s="1"/>
      <c r="B615" s="1"/>
    </row>
    <row r="616" spans="1:2" ht="15.75">
      <c r="A616" s="1"/>
      <c r="B616" s="1"/>
    </row>
    <row r="617" spans="1:2" ht="15.75">
      <c r="A617" s="1"/>
      <c r="B617" s="1"/>
    </row>
    <row r="618" spans="1:2" ht="15.75">
      <c r="A618" s="1"/>
      <c r="B618" s="1"/>
    </row>
    <row r="619" spans="1:2" ht="15.75">
      <c r="A619" s="1"/>
      <c r="B619" s="1"/>
    </row>
    <row r="620" spans="1:2" ht="15.75">
      <c r="A620" s="1"/>
      <c r="B620" s="1"/>
    </row>
    <row r="621" spans="1:2" ht="15.75">
      <c r="A621" s="1"/>
      <c r="B621" s="1"/>
    </row>
    <row r="622" spans="1:2" ht="15.75">
      <c r="A622" s="1"/>
      <c r="B622" s="1"/>
    </row>
    <row r="623" spans="1:2" ht="15.75">
      <c r="A623" s="1"/>
      <c r="B623" s="1"/>
    </row>
    <row r="624" spans="1:2" ht="15.75">
      <c r="A624" s="1"/>
      <c r="B624" s="1"/>
    </row>
    <row r="625" spans="1:2" ht="15.75">
      <c r="A625" s="1"/>
      <c r="B625" s="1"/>
    </row>
    <row r="626" spans="1:2" ht="15.75">
      <c r="A626" s="1"/>
      <c r="B626" s="1"/>
    </row>
    <row r="627" spans="1:2" ht="15.75">
      <c r="A627" s="1"/>
      <c r="B627" s="1"/>
    </row>
    <row r="628" spans="1:2" ht="15.75">
      <c r="A628" s="1"/>
      <c r="B628" s="1"/>
    </row>
    <row r="629" spans="1:2" ht="15.75">
      <c r="A629" s="1"/>
      <c r="B629" s="1"/>
    </row>
    <row r="630" spans="1:2" ht="15.75">
      <c r="A630" s="1"/>
      <c r="B630" s="1"/>
    </row>
    <row r="631" spans="1:2" ht="15.75">
      <c r="A631" s="1"/>
      <c r="B631" s="1"/>
    </row>
    <row r="632" spans="1:2" ht="15.75">
      <c r="A632" s="1"/>
      <c r="B632" s="1"/>
    </row>
    <row r="633" spans="1:2" ht="15.75">
      <c r="A633" s="1"/>
      <c r="B633" s="1"/>
    </row>
    <row r="634" spans="1:2" ht="15.75">
      <c r="A634" s="1"/>
      <c r="B634" s="1"/>
    </row>
    <row r="635" spans="1:2" ht="15.75">
      <c r="A635" s="1"/>
      <c r="B635" s="1"/>
    </row>
    <row r="636" spans="1:2" ht="15.75">
      <c r="A636" s="1"/>
      <c r="B636" s="1"/>
    </row>
    <row r="637" spans="1:2" ht="15.75">
      <c r="A637" s="1"/>
      <c r="B637" s="1"/>
    </row>
    <row r="638" spans="1:2" ht="15.75">
      <c r="A638" s="1"/>
      <c r="B638" s="1"/>
    </row>
    <row r="639" spans="1:2" ht="15.75">
      <c r="A639" s="1"/>
      <c r="B639" s="1"/>
    </row>
    <row r="640" spans="1:2" ht="15.75">
      <c r="A640" s="1"/>
      <c r="B640" s="1"/>
    </row>
    <row r="641" spans="1:2" ht="15.75">
      <c r="A641" s="1"/>
      <c r="B641" s="1"/>
    </row>
    <row r="642" spans="1:2" ht="15.75">
      <c r="A642" s="1"/>
      <c r="B642" s="1"/>
    </row>
    <row r="643" spans="1:2" ht="15.75">
      <c r="A643" s="1"/>
      <c r="B643" s="1"/>
    </row>
    <row r="644" spans="1:2" ht="15.75">
      <c r="A644" s="1"/>
      <c r="B644" s="1"/>
    </row>
    <row r="645" spans="1:2" ht="15.75">
      <c r="A645" s="1"/>
      <c r="B645" s="1"/>
    </row>
    <row r="646" spans="1:2" ht="15.75">
      <c r="A646" s="1"/>
      <c r="B646" s="1"/>
    </row>
    <row r="647" spans="1:2" ht="15.75">
      <c r="A647" s="1"/>
      <c r="B647" s="1"/>
    </row>
    <row r="648" spans="1:2" ht="15.75">
      <c r="A648" s="1"/>
      <c r="B648" s="1"/>
    </row>
    <row r="649" spans="1:2" ht="15.75">
      <c r="A649" s="1"/>
      <c r="B649" s="1"/>
    </row>
    <row r="650" spans="1:2" ht="15.75">
      <c r="A650" s="1"/>
      <c r="B650" s="1"/>
    </row>
    <row r="651" spans="1:2" ht="15.75">
      <c r="A651" s="1"/>
      <c r="B651" s="1"/>
    </row>
    <row r="652" spans="1:2" ht="15.75">
      <c r="A652" s="1"/>
      <c r="B652" s="1"/>
    </row>
    <row r="653" spans="1:2" ht="15.75">
      <c r="A653" s="1"/>
      <c r="B653" s="1"/>
    </row>
    <row r="654" spans="1:2" ht="15.75">
      <c r="A654" s="1"/>
      <c r="B654" s="1"/>
    </row>
    <row r="655" spans="1:2" ht="15.75">
      <c r="A655" s="1"/>
      <c r="B655" s="1"/>
    </row>
    <row r="656" spans="1:2" ht="15.75">
      <c r="A656" s="1"/>
      <c r="B656" s="1"/>
    </row>
    <row r="657" spans="1:2" ht="15.75">
      <c r="A657" s="1"/>
      <c r="B657" s="1"/>
    </row>
    <row r="658" spans="1:2" ht="15.75">
      <c r="A658" s="1"/>
      <c r="B658" s="1"/>
    </row>
    <row r="659" spans="1:2" ht="15.75">
      <c r="A659" s="1"/>
      <c r="B659" s="1"/>
    </row>
    <row r="660" spans="1:2" ht="15.75">
      <c r="A660" s="1"/>
      <c r="B660" s="1"/>
    </row>
    <row r="661" spans="1:2" ht="15.75">
      <c r="A661" s="1"/>
      <c r="B661" s="1"/>
    </row>
    <row r="662" spans="1:2" ht="15.75">
      <c r="A662" s="1"/>
      <c r="B662" s="1"/>
    </row>
    <row r="663" spans="1:2" ht="15.75">
      <c r="A663" s="1"/>
      <c r="B663" s="1"/>
    </row>
    <row r="664" spans="1:2" ht="15.75">
      <c r="A664" s="1"/>
      <c r="B664" s="1"/>
    </row>
    <row r="665" spans="1:2" ht="15.75">
      <c r="A665" s="1"/>
      <c r="B665" s="1"/>
    </row>
    <row r="666" spans="1:2" ht="15.75">
      <c r="A666" s="1"/>
      <c r="B666" s="1"/>
    </row>
    <row r="667" spans="1:2" ht="15.75">
      <c r="A667" s="1"/>
      <c r="B667" s="1"/>
    </row>
    <row r="668" spans="1:2" ht="15.75">
      <c r="A668" s="1"/>
      <c r="B668" s="1"/>
    </row>
    <row r="669" spans="1:2" ht="15.75">
      <c r="A669" s="1"/>
      <c r="B669" s="1"/>
    </row>
    <row r="670" spans="1:2" ht="15.75">
      <c r="A670" s="1"/>
      <c r="B670" s="1"/>
    </row>
    <row r="671" spans="1:2" ht="15.75">
      <c r="A671" s="1"/>
      <c r="B671" s="1"/>
    </row>
    <row r="672" spans="1:2" ht="15.75">
      <c r="A672" s="1"/>
      <c r="B672" s="1"/>
    </row>
    <row r="673" spans="1:2" ht="15.75">
      <c r="A673" s="1"/>
      <c r="B673" s="1"/>
    </row>
    <row r="674" spans="1:2" ht="15.75">
      <c r="A674" s="1"/>
      <c r="B674" s="1"/>
    </row>
    <row r="675" spans="1:2" ht="15.75">
      <c r="A675" s="1"/>
      <c r="B675" s="1"/>
    </row>
    <row r="676" spans="1:2" ht="15.75">
      <c r="A676" s="1"/>
      <c r="B676" s="1"/>
    </row>
    <row r="677" spans="1:2" ht="15.75">
      <c r="A677" s="1"/>
      <c r="B677" s="1"/>
    </row>
    <row r="678" spans="1:2" ht="15.75">
      <c r="A678" s="1"/>
      <c r="B678" s="1"/>
    </row>
    <row r="679" spans="1:2" ht="15.75">
      <c r="A679" s="1"/>
      <c r="B679" s="1"/>
    </row>
    <row r="680" spans="1:2" ht="15.75">
      <c r="A680" s="1"/>
      <c r="B680" s="1"/>
    </row>
    <row r="681" spans="1:2" ht="15.75">
      <c r="A681" s="1"/>
      <c r="B681" s="1"/>
    </row>
    <row r="682" spans="1:2" ht="15.75">
      <c r="A682" s="1"/>
      <c r="B682" s="1"/>
    </row>
    <row r="683" spans="1:2" ht="15.75">
      <c r="A683" s="1"/>
      <c r="B683" s="1"/>
    </row>
    <row r="684" spans="1:2" ht="15.75">
      <c r="A684" s="1"/>
      <c r="B684" s="1"/>
    </row>
    <row r="685" spans="1:2" ht="15.75">
      <c r="A685" s="1"/>
      <c r="B685" s="1"/>
    </row>
    <row r="686" spans="1:2" ht="15.75">
      <c r="A686" s="1"/>
      <c r="B686" s="1"/>
    </row>
    <row r="687" spans="1:2" ht="15.75">
      <c r="A687" s="1"/>
      <c r="B687" s="1"/>
    </row>
    <row r="688" spans="1:2" ht="15.75">
      <c r="A688" s="1"/>
      <c r="B688" s="1"/>
    </row>
    <row r="689" spans="1:2" ht="15.75">
      <c r="A689" s="1"/>
      <c r="B689" s="1"/>
    </row>
    <row r="690" spans="1:2" ht="15.75">
      <c r="A690" s="1"/>
      <c r="B690" s="1"/>
    </row>
    <row r="691" spans="1:2" ht="15.75">
      <c r="A691" s="1"/>
      <c r="B691" s="1"/>
    </row>
    <row r="692" spans="1:2" ht="15.75">
      <c r="A692" s="1"/>
      <c r="B692" s="1"/>
    </row>
    <row r="693" spans="1:2" ht="15.75">
      <c r="A693" s="1"/>
      <c r="B693" s="1"/>
    </row>
    <row r="694" spans="1:2" ht="15.75">
      <c r="A694" s="1"/>
      <c r="B694" s="1"/>
    </row>
    <row r="695" spans="1:2" ht="15.75">
      <c r="A695" s="1"/>
      <c r="B695" s="1"/>
    </row>
    <row r="696" spans="1:2" ht="15.75">
      <c r="A696" s="1"/>
      <c r="B696" s="1"/>
    </row>
    <row r="697" spans="1:2" ht="15.75">
      <c r="A697" s="1"/>
      <c r="B697" s="1"/>
    </row>
    <row r="698" spans="1:2" ht="15.75">
      <c r="A698" s="1"/>
      <c r="B698" s="1"/>
    </row>
    <row r="699" spans="1:2" ht="15.75">
      <c r="A699" s="1"/>
      <c r="B699" s="1"/>
    </row>
    <row r="700" spans="1:2" ht="15.75">
      <c r="A700" s="1"/>
      <c r="B700" s="1"/>
    </row>
    <row r="701" spans="1:2" ht="15.75">
      <c r="A701" s="1"/>
      <c r="B701" s="1"/>
    </row>
    <row r="702" spans="1:2" ht="15.75">
      <c r="A702" s="1"/>
      <c r="B702" s="1"/>
    </row>
    <row r="703" spans="1:2" ht="15.75">
      <c r="A703" s="1"/>
      <c r="B703" s="1"/>
    </row>
    <row r="704" spans="1:2" ht="15.75">
      <c r="A704" s="1"/>
      <c r="B704" s="1"/>
    </row>
    <row r="705" spans="1:2" ht="15.75">
      <c r="A705" s="1"/>
      <c r="B705" s="1"/>
    </row>
    <row r="706" spans="1:2" ht="15.75">
      <c r="A706" s="1"/>
      <c r="B706" s="1"/>
    </row>
    <row r="707" spans="1:2" ht="15.75">
      <c r="A707" s="1"/>
      <c r="B707" s="1"/>
    </row>
    <row r="708" spans="1:2" ht="15.75">
      <c r="A708" s="1"/>
      <c r="B708" s="1"/>
    </row>
    <row r="709" spans="1:2" ht="15.75">
      <c r="A709" s="1"/>
      <c r="B709" s="1"/>
    </row>
    <row r="710" spans="1:2" ht="15.75">
      <c r="A710" s="1"/>
      <c r="B710" s="1"/>
    </row>
    <row r="711" spans="1:2" ht="15.75">
      <c r="A711" s="1"/>
      <c r="B711" s="1"/>
    </row>
    <row r="712" spans="1:2" ht="15.75">
      <c r="A712" s="1"/>
      <c r="B712" s="1"/>
    </row>
    <row r="713" spans="1:2" ht="15.75">
      <c r="A713" s="1"/>
      <c r="B713" s="1"/>
    </row>
    <row r="714" spans="1:2" ht="15.75">
      <c r="A714" s="1"/>
      <c r="B714" s="1"/>
    </row>
    <row r="715" spans="1:2" ht="15.75">
      <c r="A715" s="1"/>
      <c r="B715" s="1"/>
    </row>
    <row r="716" spans="1:2" ht="15.75">
      <c r="A716" s="1"/>
      <c r="B716" s="1"/>
    </row>
    <row r="717" spans="1:2" ht="15.75">
      <c r="A717" s="1"/>
      <c r="B717" s="1"/>
    </row>
    <row r="718" spans="1:2" ht="15.75">
      <c r="A718" s="1"/>
      <c r="B718" s="1"/>
    </row>
    <row r="719" spans="1:2" ht="15.75">
      <c r="A719" s="1"/>
      <c r="B719" s="1"/>
    </row>
    <row r="720" spans="1:2" ht="15.75">
      <c r="A720" s="1"/>
      <c r="B720" s="1"/>
    </row>
    <row r="721" spans="1:2" ht="15.75">
      <c r="A721" s="1"/>
      <c r="B721" s="1"/>
    </row>
    <row r="722" spans="1:2" ht="15.75">
      <c r="A722" s="1"/>
      <c r="B722" s="1"/>
    </row>
    <row r="723" spans="1:2" ht="15.75">
      <c r="A723" s="1"/>
      <c r="B723" s="1"/>
    </row>
    <row r="724" spans="1:2" ht="15.75">
      <c r="A724" s="1"/>
      <c r="B724" s="1"/>
    </row>
    <row r="725" spans="1:2" ht="15.75">
      <c r="A725" s="1"/>
      <c r="B725" s="1"/>
    </row>
    <row r="726" spans="1:2" ht="15.75">
      <c r="A726" s="1"/>
      <c r="B726" s="1"/>
    </row>
    <row r="727" spans="1:2" ht="15.75">
      <c r="A727" s="1"/>
      <c r="B727" s="1"/>
    </row>
    <row r="728" spans="1:2" ht="15.75">
      <c r="A728" s="1"/>
      <c r="B728" s="1"/>
    </row>
    <row r="729" spans="1:2" ht="15.75">
      <c r="A729" s="1"/>
      <c r="B729" s="1"/>
    </row>
    <row r="730" spans="1:2" ht="15.75">
      <c r="A730" s="1"/>
      <c r="B730" s="1"/>
    </row>
    <row r="731" spans="1:2" ht="15.75">
      <c r="A731" s="1"/>
      <c r="B731" s="1"/>
    </row>
    <row r="732" spans="1:2" ht="15.75">
      <c r="A732" s="1"/>
      <c r="B732" s="1"/>
    </row>
    <row r="733" spans="1:2" ht="15.75">
      <c r="A733" s="1"/>
      <c r="B733" s="1"/>
    </row>
    <row r="734" spans="1:2" ht="15.75">
      <c r="A734" s="1"/>
      <c r="B734" s="1"/>
    </row>
    <row r="735" spans="1:2" ht="15.75">
      <c r="A735" s="1"/>
      <c r="B735" s="1"/>
    </row>
    <row r="736" spans="1:2" ht="15.75">
      <c r="A736" s="1"/>
      <c r="B736" s="1"/>
    </row>
    <row r="737" spans="1:2" ht="15.75">
      <c r="A737" s="1"/>
      <c r="B737" s="1"/>
    </row>
    <row r="738" spans="1:2" ht="15.75">
      <c r="A738" s="1"/>
      <c r="B738" s="1"/>
    </row>
    <row r="739" spans="1:2" ht="15.75">
      <c r="A739" s="1"/>
      <c r="B739" s="1"/>
    </row>
    <row r="740" spans="1:2" ht="15.75">
      <c r="A740" s="1"/>
      <c r="B740" s="1"/>
    </row>
    <row r="741" spans="1:2" ht="15.75">
      <c r="A741" s="1"/>
      <c r="B741" s="1"/>
    </row>
    <row r="742" spans="1:2" ht="15.75">
      <c r="A742" s="1"/>
      <c r="B742" s="1"/>
    </row>
    <row r="743" spans="1:2" ht="15.75">
      <c r="A743" s="1"/>
      <c r="B743" s="1"/>
    </row>
    <row r="744" spans="1:2" ht="15.75">
      <c r="A744" s="1"/>
      <c r="B744" s="1"/>
    </row>
    <row r="745" spans="1:2" ht="15.75">
      <c r="A745" s="1"/>
      <c r="B745" s="1"/>
    </row>
    <row r="746" spans="1:2" ht="15.75">
      <c r="A746" s="1"/>
      <c r="B746" s="1"/>
    </row>
    <row r="747" spans="1:2" ht="15.75">
      <c r="A747" s="1"/>
      <c r="B747" s="1"/>
    </row>
    <row r="748" spans="1:2" ht="15.75">
      <c r="A748" s="1"/>
      <c r="B748" s="1"/>
    </row>
    <row r="749" spans="1:2" ht="15.75">
      <c r="A749" s="1"/>
      <c r="B749" s="1"/>
    </row>
    <row r="750" spans="1:2" ht="15.75">
      <c r="A750" s="1"/>
      <c r="B750" s="1"/>
    </row>
    <row r="751" spans="1:2" ht="15.75">
      <c r="A751" s="1"/>
      <c r="B751" s="1"/>
    </row>
    <row r="752" spans="1:2" ht="15.75">
      <c r="A752" s="1"/>
      <c r="B752" s="1"/>
    </row>
    <row r="753" spans="1:2" ht="15.75">
      <c r="A753" s="1"/>
      <c r="B753" s="1"/>
    </row>
    <row r="754" spans="1:2" ht="15.75">
      <c r="A754" s="1"/>
      <c r="B754" s="1"/>
    </row>
    <row r="755" spans="1:2" ht="15.75">
      <c r="A755" s="1"/>
      <c r="B755" s="1"/>
    </row>
    <row r="756" spans="1:2" ht="15.75">
      <c r="A756" s="1"/>
      <c r="B756" s="1"/>
    </row>
    <row r="757" spans="1:2" ht="15.75">
      <c r="A757" s="1"/>
      <c r="B757" s="1"/>
    </row>
    <row r="758" spans="1:2" ht="15.75">
      <c r="A758" s="1"/>
      <c r="B758" s="1"/>
    </row>
    <row r="759" spans="1:2" ht="15.75">
      <c r="A759" s="1"/>
      <c r="B759" s="1"/>
    </row>
    <row r="760" spans="1:2" ht="15.75">
      <c r="A760" s="1"/>
      <c r="B760" s="1"/>
    </row>
    <row r="761" spans="1:2" ht="15.75">
      <c r="A761" s="1"/>
      <c r="B761" s="1"/>
    </row>
    <row r="762" spans="1:2" ht="15.75">
      <c r="A762" s="1"/>
      <c r="B762" s="1"/>
    </row>
    <row r="763" spans="1:2" ht="15.75">
      <c r="A763" s="1"/>
      <c r="B763" s="1"/>
    </row>
    <row r="764" spans="1:2" ht="15.75">
      <c r="A764" s="1"/>
      <c r="B764" s="1"/>
    </row>
    <row r="765" spans="1:2" ht="15.75">
      <c r="A765" s="1"/>
      <c r="B765" s="1"/>
    </row>
    <row r="766" spans="1:2" ht="15.75">
      <c r="A766" s="1"/>
      <c r="B766" s="1"/>
    </row>
    <row r="767" spans="1:2" ht="15.75">
      <c r="A767" s="1"/>
      <c r="B767" s="1"/>
    </row>
    <row r="768" spans="1:2" ht="15.75">
      <c r="A768" s="1"/>
      <c r="B768" s="1"/>
    </row>
    <row r="769" spans="1:2" ht="15.75">
      <c r="A769" s="1"/>
      <c r="B769" s="1"/>
    </row>
    <row r="770" spans="1:2" ht="15.75">
      <c r="A770" s="1"/>
      <c r="B770" s="1"/>
    </row>
    <row r="771" spans="1:2" ht="15.75">
      <c r="A771" s="1"/>
      <c r="B771" s="1"/>
    </row>
    <row r="772" spans="1:2" ht="15.75">
      <c r="A772" s="1"/>
      <c r="B772" s="1"/>
    </row>
    <row r="773" spans="1:2" ht="15.75">
      <c r="A773" s="1"/>
      <c r="B773" s="1"/>
    </row>
    <row r="774" spans="1:2" ht="15.75">
      <c r="A774" s="1"/>
      <c r="B774" s="1"/>
    </row>
    <row r="775" spans="1:2" ht="15.75">
      <c r="A775" s="1"/>
      <c r="B775" s="1"/>
    </row>
    <row r="776" spans="1:2" ht="15.75">
      <c r="A776" s="1"/>
      <c r="B776" s="1"/>
    </row>
    <row r="777" spans="1:2" ht="15.75">
      <c r="A777" s="1"/>
      <c r="B777" s="1"/>
    </row>
    <row r="778" spans="1:2" ht="15.75">
      <c r="A778" s="1"/>
      <c r="B778" s="1"/>
    </row>
    <row r="779" spans="1:2" ht="15.75">
      <c r="A779" s="1"/>
      <c r="B779" s="1"/>
    </row>
    <row r="780" spans="1:2" ht="15.75">
      <c r="A780" s="1"/>
      <c r="B780" s="1"/>
    </row>
    <row r="781" spans="1:2" ht="15.75">
      <c r="A781" s="1"/>
      <c r="B781" s="1"/>
    </row>
    <row r="782" spans="1:2" ht="15.75">
      <c r="A782" s="1"/>
      <c r="B782" s="1"/>
    </row>
    <row r="783" spans="1:2" ht="15.75">
      <c r="A783" s="1"/>
      <c r="B783" s="1"/>
    </row>
    <row r="784" spans="1:2" ht="15.75">
      <c r="A784" s="1"/>
      <c r="B784" s="1"/>
    </row>
    <row r="785" spans="1:2" ht="15.75">
      <c r="A785" s="1"/>
      <c r="B785" s="1"/>
    </row>
    <row r="786" spans="1:2" ht="15.75">
      <c r="A786" s="1"/>
      <c r="B786" s="1"/>
    </row>
    <row r="787" spans="1:2" ht="15.75">
      <c r="A787" s="1"/>
      <c r="B787" s="1"/>
    </row>
    <row r="788" spans="1:2" ht="15.75">
      <c r="A788" s="1"/>
      <c r="B788" s="1"/>
    </row>
    <row r="789" spans="1:2" ht="15.75">
      <c r="A789" s="1"/>
      <c r="B789" s="1"/>
    </row>
    <row r="790" spans="1:2" ht="15.75">
      <c r="A790" s="1"/>
      <c r="B790" s="1"/>
    </row>
    <row r="791" spans="1:2" ht="15.75">
      <c r="A791" s="1"/>
      <c r="B791" s="1"/>
    </row>
    <row r="792" spans="1:2" ht="15.75">
      <c r="A792" s="1"/>
      <c r="B792" s="1"/>
    </row>
    <row r="793" spans="1:2" ht="15.75">
      <c r="A793" s="1"/>
      <c r="B793" s="1"/>
    </row>
    <row r="794" spans="1:2" ht="15.75">
      <c r="A794" s="1"/>
      <c r="B794" s="1"/>
    </row>
    <row r="795" spans="1:2" ht="15.75">
      <c r="A795" s="1"/>
      <c r="B795" s="1"/>
    </row>
    <row r="796" spans="1:2" ht="15.75">
      <c r="A796" s="1"/>
      <c r="B796" s="1"/>
    </row>
    <row r="797" spans="1:2" ht="15.75">
      <c r="A797" s="1"/>
      <c r="B797" s="1"/>
    </row>
    <row r="798" spans="1:2" ht="15.75">
      <c r="A798" s="1"/>
      <c r="B798" s="1"/>
    </row>
    <row r="799" spans="1:2" ht="15.75">
      <c r="A799" s="1"/>
      <c r="B799" s="1"/>
    </row>
    <row r="800" spans="1:2" ht="15.75">
      <c r="A800" s="1"/>
      <c r="B800" s="1"/>
    </row>
    <row r="801" spans="1:2" ht="15.75">
      <c r="A801" s="1"/>
      <c r="B801" s="1"/>
    </row>
    <row r="802" spans="1:2" ht="15.75">
      <c r="A802" s="1"/>
      <c r="B802" s="1"/>
    </row>
    <row r="803" spans="1:2" ht="15.75">
      <c r="A803" s="1"/>
      <c r="B803" s="1"/>
    </row>
    <row r="804" spans="1:2" ht="15.75">
      <c r="A804" s="1"/>
      <c r="B804" s="1"/>
    </row>
    <row r="805" spans="1:2" ht="15.75">
      <c r="A805" s="1"/>
      <c r="B805" s="1"/>
    </row>
    <row r="806" spans="1:2" ht="15.75">
      <c r="A806" s="1"/>
      <c r="B806" s="1"/>
    </row>
    <row r="807" spans="1:2" ht="15.75">
      <c r="A807" s="1"/>
      <c r="B807" s="1"/>
    </row>
    <row r="808" spans="1:2" ht="15.75">
      <c r="A808" s="1"/>
      <c r="B808" s="1"/>
    </row>
    <row r="809" spans="1:2" ht="15.75">
      <c r="A809" s="1"/>
      <c r="B809" s="1"/>
    </row>
    <row r="810" spans="1:2" ht="15.75">
      <c r="A810" s="1"/>
      <c r="B810" s="1"/>
    </row>
    <row r="811" spans="1:2" ht="15.75">
      <c r="A811" s="1"/>
      <c r="B811" s="1"/>
    </row>
    <row r="812" spans="1:2" ht="15.75">
      <c r="A812" s="1"/>
      <c r="B812" s="1"/>
    </row>
    <row r="813" spans="1:2" ht="15.75">
      <c r="A813" s="1"/>
      <c r="B813" s="1"/>
    </row>
    <row r="814" spans="1:2" ht="15.75">
      <c r="A814" s="1"/>
      <c r="B814" s="1"/>
    </row>
    <row r="815" spans="1:2" ht="15.75">
      <c r="A815" s="1"/>
      <c r="B815" s="1"/>
    </row>
    <row r="816" spans="1:2" ht="15.75">
      <c r="A816" s="1"/>
      <c r="B816" s="1"/>
    </row>
    <row r="817" spans="1:2" ht="15.75">
      <c r="A817" s="1"/>
      <c r="B817" s="1"/>
    </row>
    <row r="818" spans="1:2" ht="15.75">
      <c r="A818" s="1"/>
      <c r="B818" s="1"/>
    </row>
    <row r="819" spans="1:2" ht="15.75">
      <c r="A819" s="1"/>
      <c r="B819" s="1"/>
    </row>
    <row r="820" spans="1:2" ht="15.75">
      <c r="A820" s="1"/>
      <c r="B820" s="1"/>
    </row>
    <row r="821" spans="1:2" ht="15.75">
      <c r="A821" s="1"/>
      <c r="B821" s="1"/>
    </row>
    <row r="822" spans="1:2" ht="15.75">
      <c r="A822" s="1"/>
      <c r="B822" s="1"/>
    </row>
    <row r="823" spans="1:2" ht="15.75">
      <c r="A823" s="1"/>
      <c r="B823" s="1"/>
    </row>
    <row r="824" spans="1:2" ht="15.75">
      <c r="A824" s="1"/>
      <c r="B824" s="1"/>
    </row>
    <row r="825" spans="1:2" ht="15.75">
      <c r="A825" s="1"/>
      <c r="B825" s="1"/>
    </row>
    <row r="826" spans="1:2" ht="15.75">
      <c r="A826" s="1"/>
      <c r="B826" s="1"/>
    </row>
    <row r="827" spans="1:2" ht="15.75">
      <c r="A827" s="1"/>
      <c r="B827" s="1"/>
    </row>
    <row r="828" spans="1:2" ht="15.75">
      <c r="A828" s="1"/>
      <c r="B828" s="1"/>
    </row>
    <row r="829" spans="1:2" ht="15.75">
      <c r="A829" s="1"/>
      <c r="B829" s="1"/>
    </row>
    <row r="830" spans="1:2" ht="15.75">
      <c r="A830" s="1"/>
      <c r="B830" s="1"/>
    </row>
    <row r="831" spans="1:2" ht="15.75">
      <c r="A831" s="1"/>
      <c r="B831" s="1"/>
    </row>
    <row r="832" spans="1:2" ht="15.75">
      <c r="A832" s="1"/>
      <c r="B832" s="1"/>
    </row>
    <row r="833" spans="1:2" ht="15.75">
      <c r="A833" s="1"/>
      <c r="B833" s="1"/>
    </row>
    <row r="834" spans="1:2" ht="15.75">
      <c r="A834" s="1"/>
      <c r="B834" s="1"/>
    </row>
    <row r="835" spans="1:2" ht="15.75">
      <c r="A835" s="1"/>
      <c r="B835" s="1"/>
    </row>
    <row r="836" spans="1:2" ht="15.75">
      <c r="A836" s="1"/>
      <c r="B836" s="1"/>
    </row>
    <row r="837" spans="1:2" ht="15.75">
      <c r="A837" s="1"/>
      <c r="B837" s="1"/>
    </row>
    <row r="838" spans="1:2" ht="15.75">
      <c r="A838" s="1"/>
      <c r="B838" s="1"/>
    </row>
    <row r="839" spans="1:2" ht="15.75">
      <c r="A839" s="1"/>
      <c r="B839" s="1"/>
    </row>
    <row r="840" spans="1:2" ht="15.75">
      <c r="A840" s="1"/>
      <c r="B840" s="1"/>
    </row>
    <row r="841" spans="1:2" ht="15.75">
      <c r="A841" s="1"/>
      <c r="B841" s="1"/>
    </row>
    <row r="842" spans="1:2" ht="15.75">
      <c r="A842" s="1"/>
      <c r="B842" s="1"/>
    </row>
    <row r="843" spans="1:2" ht="15.75">
      <c r="A843" s="1"/>
      <c r="B843" s="1"/>
    </row>
    <row r="844" spans="1:2" ht="15.75">
      <c r="A844" s="1"/>
      <c r="B844" s="1"/>
    </row>
    <row r="845" spans="1:2" ht="15.75">
      <c r="A845" s="1"/>
      <c r="B845" s="1"/>
    </row>
    <row r="846" spans="1:2" ht="15.75">
      <c r="A846" s="1"/>
      <c r="B846" s="1"/>
    </row>
    <row r="847" spans="1:2" ht="15.75">
      <c r="A847" s="1"/>
      <c r="B847" s="1"/>
    </row>
    <row r="848" spans="1:2" ht="15.75">
      <c r="A848" s="1"/>
      <c r="B848" s="1"/>
    </row>
    <row r="849" spans="1:2" ht="15.75">
      <c r="A849" s="1"/>
      <c r="B849" s="1"/>
    </row>
    <row r="850" spans="1:2" ht="15.75">
      <c r="A850" s="1"/>
      <c r="B850" s="1"/>
    </row>
    <row r="851" spans="1:2" ht="15.75">
      <c r="A851" s="1"/>
      <c r="B851" s="1"/>
    </row>
    <row r="852" spans="1:2" ht="15.75">
      <c r="A852" s="1"/>
      <c r="B852" s="1"/>
    </row>
    <row r="853" spans="1:2" ht="15.75">
      <c r="A853" s="1"/>
      <c r="B853" s="1"/>
    </row>
    <row r="854" spans="1:2" ht="15.75">
      <c r="A854" s="1"/>
      <c r="B854" s="1"/>
    </row>
    <row r="855" spans="1:2" ht="15.75">
      <c r="A855" s="1"/>
      <c r="B855" s="1"/>
    </row>
    <row r="856" spans="1:2" ht="15.75">
      <c r="A856" s="1"/>
      <c r="B856" s="1"/>
    </row>
    <row r="857" spans="1:2" ht="15.75">
      <c r="A857" s="1"/>
      <c r="B857" s="1"/>
    </row>
    <row r="858" spans="1:2" ht="15.75">
      <c r="A858" s="1"/>
      <c r="B858" s="1"/>
    </row>
    <row r="859" spans="1:2" ht="15.75">
      <c r="A859" s="1"/>
      <c r="B859" s="1"/>
    </row>
    <row r="860" spans="1:2" ht="15.75">
      <c r="A860" s="1"/>
      <c r="B860" s="1"/>
    </row>
    <row r="861" spans="1:2" ht="15.75">
      <c r="A861" s="1"/>
      <c r="B861" s="1"/>
    </row>
    <row r="862" spans="1:2" ht="15.75">
      <c r="A862" s="1"/>
      <c r="B862" s="1"/>
    </row>
    <row r="863" spans="1:2" ht="15.75">
      <c r="A863" s="1"/>
      <c r="B863" s="1"/>
    </row>
    <row r="864" spans="1:2" ht="15.75">
      <c r="A864" s="1"/>
      <c r="B864" s="1"/>
    </row>
    <row r="865" spans="1:2" ht="15.75">
      <c r="A865" s="1"/>
      <c r="B865" s="1"/>
    </row>
    <row r="866" spans="1:2" ht="15.75">
      <c r="A866" s="1"/>
      <c r="B866" s="1"/>
    </row>
    <row r="867" spans="1:2" ht="15.75">
      <c r="A867" s="1"/>
      <c r="B867" s="1"/>
    </row>
    <row r="868" spans="1:2" ht="15.75">
      <c r="A868" s="1"/>
      <c r="B868" s="1"/>
    </row>
    <row r="869" spans="1:2" ht="15.75">
      <c r="A869" s="1"/>
      <c r="B869" s="1"/>
    </row>
    <row r="870" spans="1:2" ht="15.75">
      <c r="A870" s="1"/>
      <c r="B870" s="1"/>
    </row>
    <row r="871" spans="1:2" ht="15.75">
      <c r="A871" s="1"/>
      <c r="B871" s="1"/>
    </row>
    <row r="872" spans="1:2" ht="15.75">
      <c r="A872" s="1"/>
      <c r="B872" s="1"/>
    </row>
    <row r="873" spans="1:2" ht="15.75">
      <c r="A873" s="1"/>
      <c r="B873" s="1"/>
    </row>
    <row r="874" spans="1:2" ht="15.75">
      <c r="A874" s="1"/>
      <c r="B874" s="1"/>
    </row>
    <row r="875" spans="1:2" ht="15.75">
      <c r="A875" s="1"/>
      <c r="B875" s="1"/>
    </row>
    <row r="876" spans="1:2" ht="15.75">
      <c r="A876" s="1"/>
      <c r="B876" s="1"/>
    </row>
    <row r="877" spans="1:2" ht="15.75">
      <c r="A877" s="1"/>
      <c r="B877" s="1"/>
    </row>
    <row r="878" spans="1:2" ht="15.75">
      <c r="A878" s="1"/>
      <c r="B878" s="1"/>
    </row>
    <row r="879" spans="1:2" ht="15.75">
      <c r="A879" s="1"/>
      <c r="B879" s="1"/>
    </row>
    <row r="880" spans="1:2" ht="15.75">
      <c r="A880" s="1"/>
      <c r="B880" s="1"/>
    </row>
    <row r="881" spans="1:2" ht="15.75">
      <c r="A881" s="1"/>
      <c r="B881" s="1"/>
    </row>
    <row r="882" spans="1:2" ht="15.75">
      <c r="A882" s="1"/>
      <c r="B882" s="1"/>
    </row>
    <row r="883" spans="1:2" ht="15.75">
      <c r="A883" s="1"/>
      <c r="B883" s="1"/>
    </row>
    <row r="884" spans="1:2" ht="15.75">
      <c r="A884" s="1"/>
      <c r="B884" s="1"/>
    </row>
    <row r="885" spans="1:2" ht="15.75">
      <c r="A885" s="1"/>
      <c r="B885" s="1"/>
    </row>
    <row r="886" spans="1:2" ht="15.75">
      <c r="A886" s="1"/>
      <c r="B886" s="1"/>
    </row>
    <row r="887" spans="1:2" ht="15.75">
      <c r="A887" s="1"/>
      <c r="B887" s="1"/>
    </row>
    <row r="888" spans="1:2" ht="15.75">
      <c r="A888" s="1"/>
      <c r="B888" s="1"/>
    </row>
    <row r="889" spans="1:2" ht="15.75">
      <c r="A889" s="1"/>
      <c r="B889" s="1"/>
    </row>
    <row r="890" spans="1:2" ht="15.75">
      <c r="A890" s="1"/>
      <c r="B890" s="1"/>
    </row>
    <row r="891" spans="1:2" ht="15.75">
      <c r="A891" s="1"/>
      <c r="B891" s="1"/>
    </row>
    <row r="892" spans="1:2" ht="15.75">
      <c r="A892" s="1"/>
      <c r="B892" s="1"/>
    </row>
    <row r="893" spans="1:2" ht="15.75">
      <c r="A893" s="1"/>
      <c r="B893" s="1"/>
    </row>
    <row r="894" spans="1:2" ht="15.75">
      <c r="A894" s="1"/>
      <c r="B894" s="1"/>
    </row>
    <row r="895" spans="1:2" ht="15.75">
      <c r="A895" s="1"/>
      <c r="B895" s="1"/>
    </row>
    <row r="896" spans="1:2" ht="15.75">
      <c r="A896" s="1"/>
      <c r="B896" s="1"/>
    </row>
    <row r="897" spans="1:2" ht="15.75">
      <c r="A897" s="1"/>
      <c r="B897" s="1"/>
    </row>
    <row r="898" spans="1:2" ht="15.75">
      <c r="A898" s="1"/>
      <c r="B898" s="1"/>
    </row>
    <row r="899" spans="1:2" ht="15.75">
      <c r="A899" s="1"/>
      <c r="B899" s="1"/>
    </row>
    <row r="900" spans="1:2" ht="15.75">
      <c r="A900" s="1"/>
      <c r="B900" s="1"/>
    </row>
    <row r="901" spans="1:2" ht="15.75">
      <c r="A901" s="1"/>
      <c r="B901" s="1"/>
    </row>
    <row r="902" spans="1:2" ht="15.75">
      <c r="A902" s="1"/>
      <c r="B902" s="1"/>
    </row>
    <row r="903" spans="1:2" ht="15.75">
      <c r="A903" s="1"/>
      <c r="B903" s="1"/>
    </row>
    <row r="904" spans="1:2" ht="15.75">
      <c r="A904" s="1"/>
      <c r="B904" s="1"/>
    </row>
    <row r="905" spans="1:2" ht="15.75">
      <c r="A905" s="1"/>
      <c r="B905" s="1"/>
    </row>
    <row r="906" spans="1:2" ht="15.75">
      <c r="A906" s="1"/>
      <c r="B906" s="1"/>
    </row>
    <row r="907" spans="1:2" ht="15.75">
      <c r="A907" s="1"/>
      <c r="B907" s="1"/>
    </row>
    <row r="908" spans="1:2" ht="15.75">
      <c r="A908" s="1"/>
      <c r="B908" s="1"/>
    </row>
    <row r="909" spans="1:2" ht="15.75">
      <c r="A909" s="1"/>
      <c r="B909" s="1"/>
    </row>
    <row r="910" spans="1:2" ht="15.75">
      <c r="A910" s="1"/>
      <c r="B910" s="1"/>
    </row>
    <row r="911" spans="1:2" ht="15.75">
      <c r="A911" s="1"/>
      <c r="B911" s="1"/>
    </row>
    <row r="912" spans="1:2" ht="15.75">
      <c r="A912" s="1"/>
      <c r="B912" s="1"/>
    </row>
    <row r="913" spans="1:2" ht="15.75">
      <c r="A913" s="1"/>
      <c r="B913" s="1"/>
    </row>
    <row r="914" spans="1:2" ht="15.75">
      <c r="A914" s="1"/>
      <c r="B914" s="1"/>
    </row>
    <row r="915" spans="1:2" ht="15.75">
      <c r="A915" s="1"/>
      <c r="B915" s="1"/>
    </row>
    <row r="916" spans="1:2" ht="15.75">
      <c r="A916" s="1"/>
      <c r="B916" s="1"/>
    </row>
    <row r="917" spans="1:2" ht="15.75">
      <c r="A917" s="1"/>
      <c r="B917" s="1"/>
    </row>
    <row r="918" spans="1:2" ht="15.75">
      <c r="A918" s="1"/>
      <c r="B918" s="1"/>
    </row>
    <row r="919" spans="1:2" ht="15.75">
      <c r="A919" s="1"/>
      <c r="B919" s="1"/>
    </row>
    <row r="920" spans="1:2" ht="15.75">
      <c r="A920" s="1"/>
      <c r="B920" s="1"/>
    </row>
    <row r="921" spans="1:2" ht="15.75">
      <c r="A921" s="1"/>
      <c r="B921" s="1"/>
    </row>
    <row r="922" spans="1:2" ht="15.75">
      <c r="A922" s="1"/>
      <c r="B922" s="1"/>
    </row>
    <row r="923" spans="1:2" ht="15.75">
      <c r="A923" s="1"/>
      <c r="B923" s="1"/>
    </row>
    <row r="924" spans="1:2" ht="15.75">
      <c r="A924" s="1"/>
      <c r="B924" s="1"/>
    </row>
    <row r="925" spans="1:2" ht="15.75">
      <c r="A925" s="1"/>
      <c r="B925" s="1"/>
    </row>
    <row r="926" spans="1:2" ht="15.75">
      <c r="A926" s="1"/>
      <c r="B926" s="1"/>
    </row>
    <row r="927" spans="1:2" ht="15.75">
      <c r="A927" s="1"/>
      <c r="B927" s="1"/>
    </row>
    <row r="928" spans="1:2" ht="15.75">
      <c r="A928" s="1"/>
      <c r="B928" s="1"/>
    </row>
    <row r="929" spans="1:2" ht="15.75">
      <c r="A929" s="1"/>
      <c r="B929" s="1"/>
    </row>
    <row r="930" spans="1:2" ht="15.75">
      <c r="A930" s="1"/>
      <c r="B930" s="1"/>
    </row>
    <row r="931" spans="1:2" ht="15.75">
      <c r="A931" s="1"/>
      <c r="B931" s="1"/>
    </row>
    <row r="932" spans="1:2" ht="15.75">
      <c r="A932" s="1"/>
      <c r="B932" s="1"/>
    </row>
    <row r="933" spans="1:2" ht="15.75">
      <c r="A933" s="1"/>
      <c r="B933" s="1"/>
    </row>
    <row r="934" spans="1:2" ht="15.75">
      <c r="A934" s="1"/>
      <c r="B934" s="1"/>
    </row>
    <row r="935" spans="1:2" ht="15.75">
      <c r="A935" s="1"/>
      <c r="B935" s="1"/>
    </row>
    <row r="936" spans="1:2" ht="15.75">
      <c r="A936" s="1"/>
      <c r="B936" s="1"/>
    </row>
    <row r="937" spans="1:2" ht="15.75">
      <c r="A937" s="1"/>
      <c r="B937" s="1"/>
    </row>
    <row r="938" spans="1:2" ht="15.75">
      <c r="A938" s="1"/>
      <c r="B938" s="1"/>
    </row>
    <row r="939" spans="1:2" ht="15.75">
      <c r="A939" s="1"/>
      <c r="B939" s="1"/>
    </row>
    <row r="940" spans="1:2" ht="15.75">
      <c r="A940" s="1"/>
      <c r="B940" s="1"/>
    </row>
    <row r="941" spans="1:2" ht="15.75">
      <c r="A941" s="1"/>
      <c r="B941" s="1"/>
    </row>
    <row r="942" spans="1:2" ht="15.75">
      <c r="A942" s="1"/>
      <c r="B942" s="1"/>
    </row>
    <row r="943" spans="1:2" ht="15.75">
      <c r="A943" s="1"/>
      <c r="B943" s="1"/>
    </row>
    <row r="944" spans="1:2" ht="15.75">
      <c r="A944" s="1"/>
      <c r="B944" s="1"/>
    </row>
    <row r="945" spans="1:2" ht="15.75">
      <c r="A945" s="1"/>
      <c r="B945" s="1"/>
    </row>
    <row r="946" spans="1:2" ht="15.75">
      <c r="A946" s="1"/>
      <c r="B946" s="1"/>
    </row>
    <row r="947" spans="1:2" ht="15.75">
      <c r="A947" s="1"/>
      <c r="B947" s="1"/>
    </row>
    <row r="948" spans="1:2" ht="15.75">
      <c r="A948" s="1"/>
      <c r="B948" s="1"/>
    </row>
    <row r="949" spans="1:2" ht="15.75">
      <c r="A949" s="1"/>
      <c r="B949" s="1"/>
    </row>
    <row r="950" spans="1:2" ht="15.75">
      <c r="A950" s="1"/>
      <c r="B950" s="1"/>
    </row>
    <row r="951" spans="1:2" ht="15.75">
      <c r="A951" s="1"/>
      <c r="B951" s="1"/>
    </row>
    <row r="952" spans="1:2" ht="15.75">
      <c r="A952" s="1"/>
      <c r="B952" s="1"/>
    </row>
    <row r="953" spans="1:2" ht="15.75">
      <c r="A953" s="1"/>
      <c r="B953" s="1"/>
    </row>
    <row r="954" spans="1:2" ht="15.75">
      <c r="A954" s="1"/>
      <c r="B954" s="1"/>
    </row>
    <row r="955" spans="1:2" ht="15.75">
      <c r="A955" s="1"/>
      <c r="B955" s="1"/>
    </row>
    <row r="956" spans="1:2" ht="15.75">
      <c r="A956" s="1"/>
      <c r="B956" s="1"/>
    </row>
    <row r="957" spans="1:2" ht="15.75">
      <c r="A957" s="1"/>
      <c r="B957" s="1"/>
    </row>
    <row r="958" spans="1:2" ht="15.75">
      <c r="A958" s="1"/>
      <c r="B958" s="1"/>
    </row>
    <row r="959" spans="1:2" ht="15.75">
      <c r="A959" s="1"/>
      <c r="B959" s="1"/>
    </row>
    <row r="960" spans="1:2" ht="15.75">
      <c r="A960" s="1"/>
      <c r="B960" s="1"/>
    </row>
    <row r="961" spans="1:2" ht="15.75">
      <c r="A961" s="1"/>
      <c r="B961" s="1"/>
    </row>
    <row r="962" spans="1:2" ht="15.75">
      <c r="A962" s="1"/>
      <c r="B962" s="1"/>
    </row>
    <row r="963" spans="1:2" ht="15.75">
      <c r="A963" s="1"/>
      <c r="B963" s="1"/>
    </row>
    <row r="964" spans="1:2" ht="15.75">
      <c r="A964" s="1"/>
      <c r="B964" s="1"/>
    </row>
    <row r="965" spans="1:2" ht="15.75">
      <c r="A965" s="1"/>
      <c r="B965" s="1"/>
    </row>
    <row r="966" spans="1:2" ht="15.75">
      <c r="A966" s="1"/>
      <c r="B966" s="1"/>
    </row>
    <row r="967" spans="1:2" ht="15.75">
      <c r="A967" s="1"/>
      <c r="B967" s="1"/>
    </row>
    <row r="968" spans="1:2" ht="15.75">
      <c r="A968" s="1"/>
      <c r="B968" s="1"/>
    </row>
    <row r="969" spans="1:2" ht="15.75">
      <c r="A969" s="1"/>
      <c r="B969" s="1"/>
    </row>
    <row r="970" spans="1:2" ht="15.75">
      <c r="A970" s="1"/>
      <c r="B970" s="1"/>
    </row>
    <row r="971" spans="1:2" ht="15.75">
      <c r="A971" s="1"/>
      <c r="B971" s="1"/>
    </row>
    <row r="972" spans="1:2" ht="15.75">
      <c r="A972" s="1"/>
      <c r="B972" s="1"/>
    </row>
    <row r="973" spans="1:2" ht="15.75">
      <c r="A973" s="1"/>
      <c r="B973" s="1"/>
    </row>
    <row r="974" spans="1:2" ht="15.75">
      <c r="A974" s="1"/>
      <c r="B974" s="1"/>
    </row>
    <row r="975" spans="1:2" ht="15.75">
      <c r="A975" s="1"/>
      <c r="B975" s="1"/>
    </row>
    <row r="976" spans="1:2" ht="15.75">
      <c r="A976" s="1"/>
      <c r="B976" s="1"/>
    </row>
    <row r="977" spans="1:2" ht="15.75">
      <c r="A977" s="1"/>
      <c r="B977" s="1"/>
    </row>
    <row r="978" spans="1:2" ht="15.75">
      <c r="A978" s="1"/>
      <c r="B978" s="1"/>
    </row>
    <row r="979" spans="1:2" ht="15.75">
      <c r="A979" s="1"/>
      <c r="B979" s="1"/>
    </row>
    <row r="980" spans="1:2" ht="15.75">
      <c r="A980" s="1"/>
      <c r="B980" s="1"/>
    </row>
    <row r="981" spans="1:2" ht="15.75">
      <c r="A981" s="1"/>
      <c r="B981" s="1"/>
    </row>
    <row r="982" spans="1:2" ht="15.75">
      <c r="A982" s="1"/>
      <c r="B982" s="1"/>
    </row>
    <row r="983" spans="1:2" ht="15.75">
      <c r="A983" s="1"/>
      <c r="B983" s="1"/>
    </row>
    <row r="984" spans="1:2" ht="15.75">
      <c r="A984" s="1"/>
      <c r="B984" s="1"/>
    </row>
    <row r="985" spans="1:2" ht="15.75">
      <c r="A985" s="1"/>
      <c r="B985" s="1"/>
    </row>
    <row r="986" spans="1:2" ht="15.75">
      <c r="A986" s="1"/>
      <c r="B986" s="1"/>
    </row>
    <row r="987" spans="1:2" ht="15.75">
      <c r="A987" s="1"/>
      <c r="B987" s="1"/>
    </row>
    <row r="988" spans="1:2" ht="15.75">
      <c r="A988" s="1"/>
      <c r="B988" s="1"/>
    </row>
    <row r="989" spans="1:2" ht="15.75">
      <c r="A989" s="1"/>
      <c r="B989" s="1"/>
    </row>
    <row r="990" spans="1:2" ht="15.75">
      <c r="A990" s="1"/>
      <c r="B990" s="1"/>
    </row>
    <row r="991" spans="1:2" ht="15.75">
      <c r="A991" s="1"/>
      <c r="B991" s="1"/>
    </row>
    <row r="992" spans="1:2" ht="15.75">
      <c r="A992" s="1"/>
      <c r="B992" s="1"/>
    </row>
    <row r="993" spans="1:2" ht="15.75">
      <c r="A993" s="1"/>
      <c r="B993" s="1"/>
    </row>
    <row r="994" spans="1:2" ht="15.75">
      <c r="A994" s="1"/>
      <c r="B994" s="1"/>
    </row>
    <row r="995" spans="1:2" ht="15.75">
      <c r="A995" s="1"/>
      <c r="B995" s="1"/>
    </row>
    <row r="996" spans="1:2" ht="15.75">
      <c r="A996" s="1"/>
      <c r="B996" s="1"/>
    </row>
    <row r="997" spans="1:2" ht="15.75">
      <c r="A997" s="1"/>
      <c r="B997" s="1"/>
    </row>
    <row r="998" spans="1:2" ht="15.75">
      <c r="A998" s="1"/>
      <c r="B998" s="1"/>
    </row>
    <row r="999" spans="1:2" ht="15.75">
      <c r="A999" s="1"/>
      <c r="B999" s="1"/>
    </row>
    <row r="1000" spans="1:2" ht="15.75">
      <c r="A1000" s="1"/>
      <c r="B1000" s="1"/>
    </row>
  </sheetData>
  <autoFilter ref="A1:Z230"/>
  <hyperlinks>
    <hyperlink ref="A2" r:id="rId1" display="https://www.youtube.com/watch?v=_WhJuvLzETo"/>
    <hyperlink ref="A3" r:id="rId2" display="https://www.youtube.com/watch?v=-dIVj3sM6v4"/>
    <hyperlink ref="A4" r:id="rId3" display="https://www.youtube.com/watch?v=-NV6auBMkZg"/>
    <hyperlink ref="A5" r:id="rId4" display="https://www.youtube.com/watch?v=-rmLmLZEGCA"/>
    <hyperlink ref="A6" r:id="rId5" display="https://www.youtube.com/watch?v=0DQsnUu7n-M"/>
    <hyperlink ref="A7" r:id="rId6" display="https://www.youtube.com/watch?v=0GcU5gbPTws"/>
    <hyperlink ref="A8" r:id="rId7" display="https://www.youtube.com/watch?v=0Ie4z87YrPw"/>
    <hyperlink ref="A9" r:id="rId8" display="https://www.youtube.com/watch?v=0KdmhF8nJ9k"/>
    <hyperlink ref="A10" r:id="rId9" display="https://www.youtube.com/watch?v=1kwZMaMmBzw"/>
    <hyperlink ref="A11" r:id="rId10" display="https://www.youtube.com/watch?v=1PXnPZJCheg"/>
    <hyperlink ref="A12" r:id="rId11" display="https://www.youtube.com/watch?v=1pZaga3Cjy8"/>
    <hyperlink ref="A13" r:id="rId12" display="https://www.youtube.com/watch?v=1u5lmXkptDc"/>
    <hyperlink ref="A14" r:id="rId13" display="https://www.youtube.com/watch?v=1ZElDKQUceU"/>
    <hyperlink ref="A15" r:id="rId14" display="https://www.youtube.com/watch?v=2Prh_J17KOQ"/>
    <hyperlink ref="A16" r:id="rId15" display="https://www.youtube.com/watch?v=37X2mLf-Kfs"/>
    <hyperlink ref="A17" r:id="rId16" display="https://www.youtube.com/watch?v=3CckrTZt1Go"/>
    <hyperlink ref="A18" r:id="rId17" display="https://www.youtube.com/watch?v=3LBLeeZ2oHU"/>
    <hyperlink ref="A19" r:id="rId18" display="https://www.youtube.com/watch?v=3nKAakjfRT0"/>
    <hyperlink ref="A20" r:id="rId19" display="https://www.youtube.com/watch?v=3WySCVCXZsU"/>
    <hyperlink ref="A21" r:id="rId20" display="https://www.youtube.com/watch?v=4JFtQs-lSiM"/>
    <hyperlink ref="A22" r:id="rId21" display="https://www.youtube.com/watch?v=5S_BkLWBN5Y"/>
    <hyperlink ref="A23" r:id="rId22" display="https://www.youtube.com/watch?v=5Xhe-UwpXHk"/>
    <hyperlink ref="A24" r:id="rId23" display="https://www.youtube.com/watch?v=6iaW1JtgOU0"/>
    <hyperlink ref="A25" r:id="rId24" display="https://www.youtube.com/watch?v=6PbSkSTtKXc"/>
    <hyperlink ref="A26" r:id="rId25" display="https://www.youtube.com/watch?v=7A-GsbNEEFk"/>
    <hyperlink ref="A27" r:id="rId26" display="https://www.youtube.com/watch?v=7CbR92Mg9Zk"/>
    <hyperlink ref="A28" r:id="rId27" display="https://www.youtube.com/watch?v=7eR8sm4axgU"/>
    <hyperlink ref="A29" r:id="rId28" display="https://www.youtube.com/watch?v=7H7QAVnkQ_4"/>
    <hyperlink ref="A30" r:id="rId29" display="https://www.youtube.com/watch?v=81QixSXlGc8"/>
    <hyperlink ref="A31" r:id="rId30" display="https://www.youtube.com/watch?v=8Aulao6E_jw"/>
    <hyperlink ref="A32" r:id="rId31" display="https://www.youtube.com/watch?v=8OqrwYDP30M"/>
    <hyperlink ref="A33" r:id="rId32" display="https://www.youtube.com/watch?v=8VmvZGQbojs"/>
    <hyperlink ref="A34" r:id="rId33" display="https://www.youtube.com/watch?v=933lSNV6OFo"/>
    <hyperlink ref="A35" r:id="rId34" display="https://www.youtube.com/watch?v=98pTzBfiqlE"/>
    <hyperlink ref="A36" r:id="rId35" display="https://www.youtube.com/watch?v=9AfFOuDrZ2M"/>
    <hyperlink ref="A37" r:id="rId36" display="https://www.youtube.com/watch?v=9JXotFrJGDY"/>
    <hyperlink ref="A38" r:id="rId37" display="https://www.youtube.com/watch?v=9mQe5E7qHuU"/>
    <hyperlink ref="A39" r:id="rId38" display="https://www.youtube.com/watch?v=9OcU_9Qe2cM"/>
    <hyperlink ref="A40" r:id="rId39" display="https://www.youtube.com/watch?v=9UVyUsO9Mt8"/>
    <hyperlink ref="A41" r:id="rId40" display="https://www.youtube.com/watch?v=9XYjU7VLXA4"/>
    <hyperlink ref="A42" r:id="rId41" display="https://www.youtube.com/watch?v=9ZptuI_iifE"/>
    <hyperlink ref="A43" r:id="rId42" display="https://www.youtube.com/watch?v=a3oLKFYg3Jw"/>
    <hyperlink ref="A44" r:id="rId43" display="https://www.youtube.com/watch?v=A8LLcyBX6BU"/>
    <hyperlink ref="A45" r:id="rId44" display="https://www.youtube.com/watch?v=a8RG8qpj0f0"/>
    <hyperlink ref="A46" r:id="rId45" display="https://www.youtube.com/watch?v=AFf4t3vAZL0"/>
    <hyperlink ref="A47" r:id="rId46" display="https://www.youtube.com/watch?v=aV24AavMF68"/>
    <hyperlink ref="A48" r:id="rId47" display="https://www.youtube.com/watch?v=AvyloR6B7nM"/>
    <hyperlink ref="A49" r:id="rId48" display="https://www.youtube.com/watch?v=AXhEG6GEIH4"/>
    <hyperlink ref="A50" r:id="rId49" display="https://www.youtube.com/watch?v=b4vJurpnJs8"/>
    <hyperlink ref="A51" r:id="rId50" display="https://www.youtube.com/watch?v=B8QKmYOn4Lc"/>
    <hyperlink ref="A52" r:id="rId51" display="https://www.youtube.com/watch?v=B9Cc73wM-wI"/>
    <hyperlink ref="A53" r:id="rId52" display="https://www.youtube.com/watch?v=bbnRAN1pUhc"/>
    <hyperlink ref="A54" r:id="rId53" display="https://www.youtube.com/watch?v=Bpi0yHal0rA"/>
    <hyperlink ref="A55" r:id="rId54" display="https://www.youtube.com/watch?v=bpwmomRGXgM"/>
    <hyperlink ref="A56" r:id="rId55" display="https://www.youtube.com/watch?v=BZBqRzCo9_s"/>
    <hyperlink ref="A57" r:id="rId56" display="https://www.youtube.com/watch?v=C_ac4_s0ePE"/>
    <hyperlink ref="A58" r:id="rId57" display="https://www.youtube.com/watch?v=C6nhGFVoWqA"/>
    <hyperlink ref="A59" r:id="rId58" display="https://www.youtube.com/watch?v=cATAx8s1gLE"/>
    <hyperlink ref="A60" r:id="rId59" display="https://www.youtube.com/watch?v=cNNwz0kjRSI"/>
    <hyperlink ref="A61" r:id="rId60" display="https://www.youtube.com/watch?v=cQsHf-uIY3U"/>
    <hyperlink ref="A62" r:id="rId61" display="https://www.youtube.com/watch?v=CR39ebPHk-Q"/>
    <hyperlink ref="A63" r:id="rId62" display="https://www.youtube.com/watch?v=cRii64X9ZoE"/>
    <hyperlink ref="A64" r:id="rId63" display="https://www.youtube.com/watch?v=cRlexq4VzXI"/>
    <hyperlink ref="A65" r:id="rId64" display="https://www.youtube.com/watch?v=ctv6rfXzWOA"/>
    <hyperlink ref="A66" r:id="rId65" display="https://www.youtube.com/watch?v=cvC8e59rV3I"/>
    <hyperlink ref="A67" r:id="rId66" display="https://www.youtube.com/watch?v=cWr9EEd9kIk"/>
    <hyperlink ref="A68" r:id="rId67" display="https://www.youtube.com/watch?v=CygJtS4dhN4"/>
    <hyperlink ref="A69" r:id="rId68" display="https://www.youtube.com/watch?v=d0tP1Ux31Po"/>
    <hyperlink ref="A70" r:id="rId69" display="https://www.youtube.com/watch?v=d8fer-SKXf4"/>
    <hyperlink ref="A71" r:id="rId70" display="https://www.youtube.com/watch?v=DaXKysH3xMs"/>
    <hyperlink ref="A72" r:id="rId71" display="https://www.youtube.com/watch?v=dBbHxutUAQU"/>
    <hyperlink ref="A73" r:id="rId72" display="https://www.youtube.com/watch?v=df3JcBuvYJg"/>
    <hyperlink ref="A74" r:id="rId73" display="https://www.youtube.com/watch?v=djOZGBruWb0"/>
    <hyperlink ref="A75" r:id="rId74" display="https://www.youtube.com/watch?v=DKZ6zzdLAX8"/>
    <hyperlink ref="A76" r:id="rId75" display="https://www.youtube.com/watch?v=dltyhmMT-aM"/>
    <hyperlink ref="A77" r:id="rId76" display="https://www.youtube.com/watch?v=dZxr9fOir_I"/>
    <hyperlink ref="A78" r:id="rId77" display="https://www.youtube.com/watch?v=e_0R0c1VlAk"/>
    <hyperlink ref="A79" r:id="rId78" display="https://www.youtube.com/watch?v=E1BnIfqPP94"/>
    <hyperlink ref="A80" r:id="rId79" display="https://www.youtube.com/watch?v=E7xGGg9WtKs"/>
    <hyperlink ref="A81" r:id="rId80" display="https://www.youtube.com/watch?v=EdgH3bK9J3U"/>
    <hyperlink ref="A82" r:id="rId81" display="https://www.youtube.com/watch?v=EgfEVDxd7Kc"/>
    <hyperlink ref="A83" r:id="rId82" display="https://www.youtube.com/watch?v=ELQSUQjzuYE"/>
    <hyperlink ref="A84" r:id="rId83" display="https://www.youtube.com/watch?v=EzqJ2ixR2B8"/>
    <hyperlink ref="A85" r:id="rId84" display="https://www.youtube.com/watch?v=f7Fmh2D7A_Q"/>
    <hyperlink ref="A86" r:id="rId85" display="https://www.youtube.com/watch?v=fHbDsdL7kVk"/>
    <hyperlink ref="A87" r:id="rId86" display="https://www.youtube.com/watch?v=fkdc4yoKHYI"/>
    <hyperlink ref="A88" r:id="rId87" display="https://www.youtube.com/watch?v=FMk2lpmTTqA"/>
    <hyperlink ref="A89" r:id="rId88" display="https://www.youtube.com/watch?v=fq4b1lkGJ0U"/>
    <hyperlink ref="A90" r:id="rId89" display="https://www.youtube.com/watch?v=fq4S9s7YHuY"/>
    <hyperlink ref="A91" r:id="rId90" display="https://www.youtube.com/watch?v=G1Ih8MLb5IQ"/>
    <hyperlink ref="A92" r:id="rId91" display="https://www.youtube.com/watch?v=g5-J2n0h_YE"/>
    <hyperlink ref="A93" r:id="rId92" display="https://www.youtube.com/watch?v=G8W4jPcPQNY"/>
    <hyperlink ref="A94" r:id="rId93" display="https://www.youtube.com/watch?v=GGP_VCXd4Uo"/>
    <hyperlink ref="A95" r:id="rId94" display="https://www.youtube.com/watch?v=GkQb8edTyzY"/>
    <hyperlink ref="A96" r:id="rId95" display="https://www.youtube.com/watch?v=GmOXNohlpJQ"/>
    <hyperlink ref="A97" r:id="rId96" display="https://www.youtube.com/watch?v=GWA6VeWs18A"/>
    <hyperlink ref="A98" r:id="rId97" display="https://www.youtube.com/watch?v=h-H8yEw0cIg"/>
    <hyperlink ref="A99" r:id="rId98" display="https://www.youtube.com/watch?v=HFvmZjXPSd8"/>
    <hyperlink ref="A100" r:id="rId99" display="https://www.youtube.com/watch?v=hjqA9V-_d3U"/>
    <hyperlink ref="A101" r:id="rId100" display="https://www.youtube.com/watch?v=HK1lekd0Gzg"/>
    <hyperlink ref="A102" r:id="rId101" display="https://www.youtube.com/watch?v=hmq6IyogD20"/>
    <hyperlink ref="A103" r:id="rId102" display="https://www.youtube.com/watch?v=HQGCZsTZ6mc"/>
    <hyperlink ref="A104" r:id="rId103" display="https://www.youtube.com/watch?v=HU6ST8pmRD8"/>
    <hyperlink ref="A105" r:id="rId104" display="https://www.youtube.com/watch?v=i28leNRGpnk"/>
    <hyperlink ref="A106" r:id="rId105" display="https://www.youtube.com/watch?v=ilB6kMeTAPA"/>
    <hyperlink ref="A107" r:id="rId106" display="https://www.youtube.com/watch?v=iw7MkHp-lnE"/>
    <hyperlink ref="A108" r:id="rId107" display="https://www.youtube.com/watch?v=j8dY-hjNyS0"/>
    <hyperlink ref="A109" r:id="rId108" display="https://www.youtube.com/watch?v=j8lgV-YdZTk"/>
    <hyperlink ref="A110" r:id="rId109" display="https://www.youtube.com/watch?v=jclNPGu8i08"/>
    <hyperlink ref="A111" r:id="rId110" display="https://www.youtube.com/watch?v=jlqfH7Um6RI"/>
    <hyperlink ref="A112" r:id="rId111" display="https://www.youtube.com/watch?v=JrMievx9bas"/>
    <hyperlink ref="A113" r:id="rId112" display="https://www.youtube.com/watch?v=jsv-BFnpncg"/>
    <hyperlink ref="A114" r:id="rId113" display="https://www.youtube.com/watch?v=kAeFgYjrmao"/>
    <hyperlink ref="A115" r:id="rId114" display="https://www.youtube.com/watch?v=kBigEYQJ-9s"/>
    <hyperlink ref="A116" r:id="rId115" display="https://www.youtube.com/watch?v=kGhzrjHbxsI"/>
    <hyperlink ref="A117" r:id="rId116" display="https://www.youtube.com/watch?v=kvJpJemABeg"/>
    <hyperlink ref="A118" r:id="rId117" display="https://www.youtube.com/watch?v=l7sFep-Awhw"/>
    <hyperlink ref="A119" r:id="rId118" display="https://www.youtube.com/watch?v=LC4GufIBps8"/>
    <hyperlink ref="A120" r:id="rId119" display="https://www.youtube.com/watch?v=LE7e018BJyM"/>
    <hyperlink ref="A121" r:id="rId120" display="https://www.youtube.com/watch?v=legOZ29DHhU"/>
    <hyperlink ref="A122" r:id="rId121" display="https://www.youtube.com/watch?v=lfe9rNQ4UDk"/>
    <hyperlink ref="A123" r:id="rId122" display="https://www.youtube.com/watch?v=LJZCb4_1MRM"/>
    <hyperlink ref="A124" r:id="rId123" display="https://www.youtube.com/watch?v=llW6rNEhitI"/>
    <hyperlink ref="A125" r:id="rId124" display="https://www.youtube.com/watch?v=Lq1p_D7AWsM"/>
    <hyperlink ref="A126" r:id="rId125" display="https://www.youtube.com/watch?v=LyLs-saH-8I"/>
    <hyperlink ref="A127" r:id="rId126" display="https://www.youtube.com/watch?v=lZGTLKX_PTk"/>
    <hyperlink ref="A128" r:id="rId127" display="https://www.youtube.com/watch?v=M1Dg6X4TY3I"/>
    <hyperlink ref="A129" r:id="rId128" display="https://www.youtube.com/watch?v=MaYJarC3g8w"/>
    <hyperlink ref="A130" r:id="rId129" display="https://www.youtube.com/watch?v=MBfjeFr67Ls"/>
    <hyperlink ref="A131" r:id="rId130" display="https://www.youtube.com/watch?v=Mc8irv3-BxM"/>
    <hyperlink ref="A132" r:id="rId131" display="https://www.youtube.com/watch?v=miXzXt7to3Q"/>
    <hyperlink ref="A133" r:id="rId132" display="https://www.youtube.com/watch?v=mqaj10LrHos"/>
    <hyperlink ref="A134" r:id="rId133" display="https://www.youtube.com/watch?v=MQtHD_gdHoA"/>
    <hyperlink ref="A135" r:id="rId134" display="https://www.youtube.com/watch?v=mYWcdMbU6nM"/>
    <hyperlink ref="A136" r:id="rId135" display="https://www.youtube.com/watch?v=NBgWcfGXs1s"/>
    <hyperlink ref="A137" r:id="rId136" display="https://www.youtube.com/watch?v=NDqJbhTMfzk"/>
    <hyperlink ref="A138" r:id="rId137" display="https://www.youtube.com/watch?v=nE0pYkeyReY"/>
    <hyperlink ref="A139" r:id="rId138" display="https://www.youtube.com/watch?v=ngiMRjwXmlo"/>
    <hyperlink ref="A140" r:id="rId139" display="https://www.youtube.com/watch?v=nh4IMDVVM5Q"/>
    <hyperlink ref="A141" r:id="rId140" display="https://www.youtube.com/watch?v=NN1fSFG12JY"/>
    <hyperlink ref="A142" r:id="rId141" display="https://www.youtube.com/watch?v=NN7LFDTzj4c"/>
    <hyperlink ref="A143" r:id="rId142" display="https://www.youtube.com/watch?v=NRVHIuA0vOY"/>
    <hyperlink ref="A144" r:id="rId143" display="https://www.youtube.com/watch?v=nXybxzeaq90"/>
    <hyperlink ref="A145" r:id="rId144" display="https://www.youtube.com/watch?v=O1XkUEfBsqE"/>
    <hyperlink ref="A146" r:id="rId145" display="https://www.youtube.com/watch?v=O6MPlfsyuyk"/>
    <hyperlink ref="A147" r:id="rId146" display="https://www.youtube.com/watch?v=obme7nk6eE0"/>
    <hyperlink ref="A148" r:id="rId147" display="https://www.youtube.com/watch?v=oBvhyBj5jQI"/>
    <hyperlink ref="A149" r:id="rId148" display="https://www.youtube.com/watch?v=ocXFL9HR33g"/>
    <hyperlink ref="A150" r:id="rId149" display="https://www.youtube.com/watch?v=ogWPfng941s"/>
    <hyperlink ref="A151" r:id="rId150" display="https://www.youtube.com/watch?v=Ohv9alI003w"/>
    <hyperlink ref="A152" r:id="rId151" display="https://www.youtube.com/watch?v=OqgbZ8ae_gg"/>
    <hyperlink ref="A153" r:id="rId152" display="https://www.youtube.com/watch?v=OYjGbgCgYiQ"/>
    <hyperlink ref="A154" r:id="rId153" display="https://www.youtube.com/watch?v=OZJAhWV-tMI"/>
    <hyperlink ref="A155" r:id="rId154" display="https://www.youtube.com/watch?v=P07EKB4GHyc"/>
    <hyperlink ref="A156" r:id="rId155" display="https://www.youtube.com/watch?v=p13POe1lAtc"/>
    <hyperlink ref="A157" r:id="rId156" display="https://www.youtube.com/watch?v=Pd656b8W9Mk"/>
    <hyperlink ref="A158" r:id="rId157" display="https://www.youtube.com/watch?v=PdxF4rVcB_M"/>
    <hyperlink ref="A159" r:id="rId158" display="https://www.youtube.com/watch?v=pKhthOtwpHg"/>
    <hyperlink ref="A160" r:id="rId159" display="https://www.youtube.com/watch?v=PM2MazB3kiU"/>
    <hyperlink ref="A161" r:id="rId160" display="https://www.youtube.com/watch?v=PtdV6kGN8fw"/>
    <hyperlink ref="A162" r:id="rId161" display="https://www.youtube.com/watch?v=Px_T5aUQ7zI"/>
    <hyperlink ref="A163" r:id="rId162" display="https://www.youtube.com/watch?v=PYV44MF5nNQ"/>
    <hyperlink ref="A164" r:id="rId163" display="https://www.youtube.com/watch?v=qgNq3jPdr6M"/>
    <hyperlink ref="A165" r:id="rId164" display="https://www.youtube.com/watch?v=qItsRzho35c"/>
    <hyperlink ref="A166" r:id="rId165" display="https://www.youtube.com/watch?v=qkFXqTcwKe0"/>
    <hyperlink ref="A167" r:id="rId166" display="https://www.youtube.com/watch?v=qqvTcsWkb7o"/>
    <hyperlink ref="A168" r:id="rId167" display="https://www.youtube.com/watch?v=qrCAzl9qazc"/>
    <hyperlink ref="A169" r:id="rId168" display="https://www.youtube.com/watch?v=Qs-NBat68fA"/>
    <hyperlink ref="A170" r:id="rId169" display="https://www.youtube.com/watch?v=R375Jecd-CE"/>
    <hyperlink ref="A171" r:id="rId170" display="https://www.youtube.com/watch?v=RDlwafMXh_U"/>
    <hyperlink ref="A172" r:id="rId171" display="https://www.youtube.com/watch?v=rGomUoaDiTs"/>
    <hyperlink ref="A173" r:id="rId172" display="https://www.youtube.com/watch?v=rkhdN2WjkNY"/>
    <hyperlink ref="A174" r:id="rId173" display="https://www.youtube.com/watch?v=rQkyZQljvhU"/>
    <hyperlink ref="A175" r:id="rId174" display="https://www.youtube.com/watch?v=S2OKK9Qp29E"/>
    <hyperlink ref="A176" r:id="rId175" display="https://www.youtube.com/watch?v=S82CBjGv3zU"/>
    <hyperlink ref="A177" r:id="rId176" display="https://www.youtube.com/watch?v=salc8hD6suI"/>
    <hyperlink ref="A178" r:id="rId177" display="https://www.youtube.com/watch?v=sBMPz25j3as"/>
    <hyperlink ref="A179" r:id="rId178" display="https://www.youtube.com/watch?v=scSqq3mPHDs"/>
    <hyperlink ref="A180" r:id="rId179" display="https://www.youtube.com/watch?v=SfAjd8qQZNg"/>
    <hyperlink ref="A181" r:id="rId180" display="https://www.youtube.com/watch?v=SIo4HDjjgZc"/>
    <hyperlink ref="A182" r:id="rId181" display="https://www.youtube.com/watch?v=svJHS0-EkRU"/>
    <hyperlink ref="A183" r:id="rId182" display="https://www.youtube.com/watch?v=SVlv0d2hOU0"/>
    <hyperlink ref="A184" r:id="rId183" display="https://www.youtube.com/watch?v=sw-KAJVS-JQ"/>
    <hyperlink ref="A185" r:id="rId184" display="https://www.youtube.com/watch?v=sZ5LUgXBOMM"/>
    <hyperlink ref="A186" r:id="rId185" display="https://www.youtube.com/watch?v=T17dAHtMB_s"/>
    <hyperlink ref="A187" r:id="rId186" display="https://www.youtube.com/watch?v=T3FmLX37fM4"/>
    <hyperlink ref="A188" r:id="rId187" display="https://www.youtube.com/watch?v=tn09CjGUA1Y"/>
    <hyperlink ref="A189" r:id="rId188" display="https://www.youtube.com/watch?v=tUU73nJ8h6M"/>
    <hyperlink ref="A190" r:id="rId189" display="https://www.youtube.com/watch?v=tzYHAAqfkUQ"/>
    <hyperlink ref="A191" r:id="rId190" display="https://www.youtube.com/watch?v=u9BzHEjdSx8"/>
    <hyperlink ref="A192" r:id="rId191" display="https://www.youtube.com/watch?v=Ufl71GOaK2c"/>
    <hyperlink ref="A193" r:id="rId192" display="https://www.youtube.com/watch?v=ujKV_DST-A0"/>
    <hyperlink ref="A194" r:id="rId193" display="https://www.youtube.com/watch?v=UZHozE8ORBc"/>
    <hyperlink ref="A195" r:id="rId194" display="https://www.youtube.com/watch?v=v0IKfXlFUWg"/>
    <hyperlink ref="A196" r:id="rId195" display="https://www.youtube.com/watch?v=v0szgW8pkuk"/>
    <hyperlink ref="A197" r:id="rId196" display="https://www.youtube.com/watch?v=vc4t54doTJs"/>
    <hyperlink ref="A198" r:id="rId197" display="https://www.youtube.com/watch?v=VfHoKsA7n18"/>
    <hyperlink ref="A199" r:id="rId198" display="https://www.youtube.com/watch?v=VZzlETxYlco"/>
    <hyperlink ref="A200" r:id="rId199" display="https://www.youtube.com/watch?v=W2Womd3XWLA"/>
    <hyperlink ref="A201" r:id="rId200" display="https://www.youtube.com/watch?v=W819ffZjlxk"/>
    <hyperlink ref="A202" r:id="rId201" display="https://www.youtube.com/watch?v=wbRsGGLMmO4"/>
    <hyperlink ref="A203" r:id="rId202" display="https://www.youtube.com/watch?v=Wdbmq-5jcAA"/>
    <hyperlink ref="A204" r:id="rId203" display="https://www.youtube.com/watch?v=weEVZGLPICM"/>
    <hyperlink ref="A205" r:id="rId204" display="https://www.youtube.com/watch?v=wixGqp1t3VA"/>
    <hyperlink ref="A206" r:id="rId205" display="https://www.youtube.com/watch?v=Wl36ErX3EOE"/>
    <hyperlink ref="A207" r:id="rId206" display="https://www.youtube.com/watch?v=WNErX9HCo6E"/>
    <hyperlink ref="A208" r:id="rId207" display="https://www.youtube.com/watch?v=wnzEKyUNda0"/>
    <hyperlink ref="A209" r:id="rId208" display="https://www.youtube.com/watch?v=WPbfx2pMvLs"/>
    <hyperlink ref="A210" r:id="rId209" display="https://www.youtube.com/watch?v=wUj6P7EeXt8"/>
    <hyperlink ref="A211" r:id="rId210" display="https://www.youtube.com/watch?v=wvxMA5pp9wk"/>
    <hyperlink ref="A212" r:id="rId211" display="https://www.youtube.com/watch?v=WWl9ktf1a00"/>
    <hyperlink ref="A213" r:id="rId212" display="https://www.youtube.com/watch?v=X2oMy8B-zhQ"/>
    <hyperlink ref="A214" r:id="rId213" display="https://www.youtube.com/watch?v=x5Ki5oYnTWw"/>
    <hyperlink ref="A215" r:id="rId214" display="https://www.youtube.com/watch?v=XG1dR6SuX98"/>
    <hyperlink ref="A216" r:id="rId215" display="https://www.youtube.com/watch?v=xRpDC1yxRt8"/>
    <hyperlink ref="A217" r:id="rId216" display="https://www.youtube.com/watch?v=Xz60SRTdwqY"/>
    <hyperlink ref="A218" r:id="rId217" display="https://www.youtube.com/watch?v=Y6xfjkBatyo"/>
    <hyperlink ref="A219" r:id="rId218" display="https://www.youtube.com/watch?v=ybDaBavZEmM"/>
    <hyperlink ref="A220" r:id="rId219" display="https://www.youtube.com/watch?v=YfFDIOMjc2c"/>
    <hyperlink ref="A221" r:id="rId220" display="https://www.youtube.com/watch?v=yRWhBp4wDcE"/>
    <hyperlink ref="A222" r:id="rId221" display="https://www.youtube.com/watch?v=Z5y5rPCHvCQ"/>
    <hyperlink ref="A223" r:id="rId222" display="https://www.youtube.com/watch?v=ZAwU7O9eAnM"/>
    <hyperlink ref="A224" r:id="rId223" display="https://www.youtube.com/watch?v=zcaZ6qZ-qrU"/>
    <hyperlink ref="A225" r:id="rId224" display="https://www.youtube.com/watch?v=ZKkBxfGTyes"/>
    <hyperlink ref="A226" r:id="rId225" display="https://www.youtube.com/watch?v=ZL8spWct9sA"/>
    <hyperlink ref="A227" r:id="rId226" display="https://www.youtube.com/watch?v=ZlcY3pLW0gI"/>
    <hyperlink ref="A228" r:id="rId227" display="https://www.youtube.com/watch?v=zLR8hBDQedM"/>
    <hyperlink ref="A229" r:id="rId228" display="https://www.youtube.com/watch?v=zo1a5So1ba8"/>
    <hyperlink ref="A230" r:id="rId229" display="https://www.youtube.com/watch?v=zx81GnGJbz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JITV export.csv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Zaborowski</dc:creator>
  <cp:lastModifiedBy>Robert Zaborowski</cp:lastModifiedBy>
  <dcterms:created xsi:type="dcterms:W3CDTF">2016-05-08T14:25:07Z</dcterms:created>
  <dcterms:modified xsi:type="dcterms:W3CDTF">2016-05-08T14:28:08Z</dcterms:modified>
</cp:coreProperties>
</file>