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910"/>
  <workbookPr codeName="ThisWorkbook" autoCompressPictures="0"/>
  <bookViews>
    <workbookView xWindow="-20" yWindow="0" windowWidth="47740" windowHeight="17940"/>
  </bookViews>
  <sheets>
    <sheet name="Inventory List" sheetId="1" r:id="rId1"/>
  </sheets>
  <definedNames>
    <definedName name="_xlnm.Print_Titles" localSheetId="0">'Inventory List'!$6:$6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7" i="1" l="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T7" i="1"/>
  <c r="V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7" i="1"/>
  <c r="S8" i="1"/>
  <c r="T8" i="1"/>
  <c r="S10" i="1"/>
  <c r="T10" i="1"/>
  <c r="S12" i="1"/>
  <c r="T12" i="1"/>
  <c r="S14" i="1"/>
  <c r="T14" i="1"/>
  <c r="S16" i="1"/>
  <c r="T16" i="1"/>
  <c r="S18" i="1"/>
  <c r="T18" i="1"/>
  <c r="S20" i="1"/>
  <c r="T20" i="1"/>
  <c r="S22" i="1"/>
  <c r="T22" i="1"/>
  <c r="S24" i="1"/>
  <c r="T24" i="1"/>
  <c r="S26" i="1"/>
  <c r="T26" i="1"/>
  <c r="S28" i="1"/>
  <c r="T28" i="1"/>
  <c r="S30" i="1"/>
  <c r="T30" i="1"/>
  <c r="S32" i="1"/>
  <c r="T32" i="1"/>
  <c r="S34" i="1"/>
  <c r="T34" i="1"/>
  <c r="S36" i="1"/>
  <c r="T36" i="1"/>
  <c r="S38" i="1"/>
  <c r="T38" i="1"/>
  <c r="S40" i="1"/>
  <c r="T40" i="1"/>
  <c r="S42" i="1"/>
  <c r="T42" i="1"/>
  <c r="S44" i="1"/>
  <c r="T44" i="1"/>
  <c r="S46" i="1"/>
  <c r="T46" i="1"/>
  <c r="S48" i="1"/>
  <c r="T48" i="1"/>
  <c r="S50" i="1"/>
  <c r="T50" i="1"/>
  <c r="S52" i="1"/>
  <c r="T52" i="1"/>
  <c r="S54" i="1"/>
  <c r="T54" i="1"/>
  <c r="S56" i="1"/>
  <c r="T56" i="1"/>
  <c r="S58" i="1"/>
  <c r="T58" i="1"/>
  <c r="S60" i="1"/>
  <c r="T60" i="1"/>
  <c r="S62" i="1"/>
  <c r="T62" i="1"/>
  <c r="S64" i="1"/>
  <c r="T64" i="1"/>
  <c r="S66" i="1"/>
  <c r="T66" i="1"/>
  <c r="S68" i="1"/>
  <c r="T68" i="1"/>
  <c r="S70" i="1"/>
  <c r="T70" i="1"/>
  <c r="S72" i="1"/>
  <c r="T72" i="1"/>
  <c r="S74" i="1"/>
  <c r="T74" i="1"/>
  <c r="S76" i="1"/>
  <c r="T76" i="1"/>
  <c r="S78" i="1"/>
  <c r="T78" i="1"/>
  <c r="S80" i="1"/>
  <c r="T80" i="1"/>
  <c r="S82" i="1"/>
  <c r="T82" i="1"/>
  <c r="S84" i="1"/>
  <c r="T84" i="1"/>
  <c r="S86" i="1"/>
  <c r="T86" i="1"/>
  <c r="S88" i="1"/>
  <c r="T88" i="1"/>
  <c r="S90" i="1"/>
  <c r="T90" i="1"/>
  <c r="S92" i="1"/>
  <c r="T92" i="1"/>
  <c r="S94" i="1"/>
  <c r="T94" i="1"/>
  <c r="S96" i="1"/>
  <c r="T96" i="1"/>
  <c r="S98" i="1"/>
  <c r="T98" i="1"/>
  <c r="S100" i="1"/>
  <c r="T100" i="1"/>
  <c r="S102" i="1"/>
  <c r="T102" i="1"/>
  <c r="S104" i="1"/>
  <c r="T104" i="1"/>
  <c r="S106" i="1"/>
  <c r="T106" i="1"/>
  <c r="S108" i="1"/>
  <c r="T108" i="1"/>
  <c r="S110" i="1"/>
  <c r="T110" i="1"/>
  <c r="S112" i="1"/>
  <c r="T112" i="1"/>
  <c r="S114" i="1"/>
  <c r="T114" i="1"/>
  <c r="S116" i="1"/>
  <c r="T116" i="1"/>
  <c r="S118" i="1"/>
  <c r="T118" i="1"/>
  <c r="S120" i="1"/>
  <c r="T120" i="1"/>
  <c r="S122" i="1"/>
  <c r="T122" i="1"/>
  <c r="S124" i="1"/>
  <c r="T124" i="1"/>
  <c r="S126" i="1"/>
  <c r="T126" i="1"/>
  <c r="S128" i="1"/>
  <c r="T128" i="1"/>
  <c r="S130" i="1"/>
  <c r="T130" i="1"/>
  <c r="S132" i="1"/>
  <c r="T132" i="1"/>
  <c r="S134" i="1"/>
  <c r="T134" i="1"/>
  <c r="S136" i="1"/>
  <c r="T136" i="1"/>
  <c r="S138" i="1"/>
  <c r="T138" i="1"/>
  <c r="S140" i="1"/>
  <c r="T140" i="1"/>
  <c r="S142" i="1"/>
  <c r="T142" i="1"/>
  <c r="S144" i="1"/>
  <c r="T144" i="1"/>
  <c r="S146" i="1"/>
  <c r="T146" i="1"/>
  <c r="S148" i="1"/>
  <c r="T148" i="1"/>
  <c r="S150" i="1"/>
  <c r="T150" i="1"/>
  <c r="S152" i="1"/>
  <c r="T152" i="1"/>
  <c r="S154" i="1"/>
  <c r="T154" i="1"/>
  <c r="S156" i="1"/>
  <c r="T156" i="1"/>
  <c r="S158" i="1"/>
  <c r="T158" i="1"/>
  <c r="S160" i="1"/>
  <c r="T160" i="1"/>
  <c r="S162" i="1"/>
  <c r="T162" i="1"/>
  <c r="S164" i="1"/>
  <c r="T164" i="1"/>
  <c r="S166" i="1"/>
  <c r="T166" i="1"/>
  <c r="S168" i="1"/>
  <c r="T168" i="1"/>
  <c r="S170" i="1"/>
  <c r="T170" i="1"/>
  <c r="S172" i="1"/>
  <c r="T172" i="1"/>
  <c r="S174" i="1"/>
  <c r="T174" i="1"/>
  <c r="S176" i="1"/>
  <c r="T176" i="1"/>
  <c r="S178" i="1"/>
  <c r="T178" i="1"/>
  <c r="S180" i="1"/>
  <c r="T180" i="1"/>
  <c r="S182" i="1"/>
  <c r="T182" i="1"/>
  <c r="S184" i="1"/>
  <c r="T184" i="1"/>
  <c r="S186" i="1"/>
  <c r="T186" i="1"/>
  <c r="S188" i="1"/>
  <c r="T188" i="1"/>
  <c r="S190" i="1"/>
  <c r="T190" i="1"/>
  <c r="S192" i="1"/>
  <c r="T192" i="1"/>
  <c r="S194" i="1"/>
  <c r="T194" i="1"/>
  <c r="S196" i="1"/>
  <c r="T196" i="1"/>
  <c r="S198" i="1"/>
  <c r="T198" i="1"/>
  <c r="S200" i="1"/>
  <c r="T200" i="1"/>
  <c r="S202" i="1"/>
  <c r="T202" i="1"/>
  <c r="S204" i="1"/>
  <c r="T204" i="1"/>
  <c r="S206" i="1"/>
  <c r="T206" i="1"/>
  <c r="S208" i="1"/>
  <c r="T208" i="1"/>
  <c r="S210" i="1"/>
  <c r="T210" i="1"/>
  <c r="S212" i="1"/>
  <c r="T212" i="1"/>
  <c r="S214" i="1"/>
  <c r="T214" i="1"/>
  <c r="S216" i="1"/>
  <c r="T216" i="1"/>
  <c r="S218" i="1"/>
  <c r="T218" i="1"/>
  <c r="S220" i="1"/>
  <c r="T220" i="1"/>
  <c r="S222" i="1"/>
  <c r="T222" i="1"/>
  <c r="S224" i="1"/>
  <c r="T224" i="1"/>
  <c r="S226" i="1"/>
  <c r="T226" i="1"/>
  <c r="S228" i="1"/>
  <c r="T228" i="1"/>
  <c r="S230" i="1"/>
  <c r="T230" i="1"/>
  <c r="S232" i="1"/>
  <c r="T232" i="1"/>
  <c r="S234" i="1"/>
  <c r="T234" i="1"/>
  <c r="S236" i="1"/>
  <c r="T236" i="1"/>
  <c r="S238" i="1"/>
  <c r="T238" i="1"/>
  <c r="S240" i="1"/>
  <c r="T240" i="1"/>
  <c r="S242" i="1"/>
  <c r="T242" i="1"/>
  <c r="S244" i="1"/>
  <c r="T244" i="1"/>
  <c r="S246" i="1"/>
  <c r="T246" i="1"/>
  <c r="S248" i="1"/>
  <c r="T248" i="1"/>
  <c r="S250" i="1"/>
  <c r="T250" i="1"/>
  <c r="S252" i="1"/>
  <c r="T252" i="1"/>
  <c r="S253" i="1"/>
  <c r="T253" i="1"/>
  <c r="S254" i="1"/>
  <c r="T254" i="1"/>
  <c r="S255" i="1"/>
  <c r="T255" i="1"/>
  <c r="S256" i="1"/>
  <c r="T256" i="1"/>
  <c r="S257" i="1"/>
  <c r="T257" i="1"/>
  <c r="S258" i="1"/>
  <c r="T258" i="1"/>
  <c r="S259" i="1"/>
  <c r="T259" i="1"/>
  <c r="S260" i="1"/>
  <c r="T260" i="1"/>
  <c r="S261" i="1"/>
  <c r="T261" i="1"/>
  <c r="S262" i="1"/>
  <c r="T262" i="1"/>
  <c r="S263" i="1"/>
  <c r="T263" i="1"/>
  <c r="S264" i="1"/>
  <c r="T264" i="1"/>
  <c r="S265" i="1"/>
  <c r="T265" i="1"/>
  <c r="S266" i="1"/>
  <c r="T266" i="1"/>
  <c r="S267" i="1"/>
  <c r="T267" i="1"/>
  <c r="S268" i="1"/>
  <c r="T268" i="1"/>
  <c r="S269" i="1"/>
  <c r="T269" i="1"/>
  <c r="S270" i="1"/>
  <c r="T270" i="1"/>
  <c r="S271" i="1"/>
  <c r="T271" i="1"/>
  <c r="S272" i="1"/>
  <c r="T272" i="1"/>
  <c r="S273" i="1"/>
  <c r="T273" i="1"/>
  <c r="S274" i="1"/>
  <c r="T274" i="1"/>
  <c r="S275" i="1"/>
  <c r="T275" i="1"/>
  <c r="S276" i="1"/>
  <c r="T276" i="1"/>
  <c r="S277" i="1"/>
  <c r="T277" i="1"/>
  <c r="S278" i="1"/>
  <c r="T278" i="1"/>
  <c r="S279" i="1"/>
  <c r="T279" i="1"/>
  <c r="S280" i="1"/>
  <c r="T280" i="1"/>
  <c r="S281" i="1"/>
  <c r="T281" i="1"/>
  <c r="S282" i="1"/>
  <c r="T282" i="1"/>
  <c r="S283" i="1"/>
  <c r="T283" i="1"/>
  <c r="S284" i="1"/>
  <c r="T284" i="1"/>
  <c r="S285" i="1"/>
  <c r="T285" i="1"/>
  <c r="S286" i="1"/>
  <c r="T286" i="1"/>
  <c r="S287" i="1"/>
  <c r="T287" i="1"/>
  <c r="S288" i="1"/>
  <c r="T288" i="1"/>
  <c r="S289" i="1"/>
  <c r="T289" i="1"/>
  <c r="S290" i="1"/>
  <c r="T290" i="1"/>
  <c r="S291" i="1"/>
  <c r="T291" i="1"/>
  <c r="S292" i="1"/>
  <c r="T292" i="1"/>
  <c r="S293" i="1"/>
  <c r="T293" i="1"/>
  <c r="S294" i="1"/>
  <c r="T294" i="1"/>
  <c r="S295" i="1"/>
  <c r="T295" i="1"/>
  <c r="S296" i="1"/>
  <c r="T296" i="1"/>
  <c r="S297" i="1"/>
  <c r="T297" i="1"/>
  <c r="S298" i="1"/>
  <c r="T298" i="1"/>
  <c r="S299" i="1"/>
  <c r="T299" i="1"/>
  <c r="S300" i="1"/>
  <c r="T300" i="1"/>
  <c r="S301" i="1"/>
  <c r="T301" i="1"/>
  <c r="S302" i="1"/>
  <c r="T302" i="1"/>
  <c r="S303" i="1"/>
  <c r="T303" i="1"/>
  <c r="S304" i="1"/>
  <c r="T304" i="1"/>
  <c r="S305" i="1"/>
  <c r="T305" i="1"/>
  <c r="S306" i="1"/>
  <c r="T306" i="1"/>
  <c r="S307" i="1"/>
  <c r="T307" i="1"/>
  <c r="S308" i="1"/>
  <c r="T308" i="1"/>
  <c r="S309" i="1"/>
  <c r="T309" i="1"/>
  <c r="S310" i="1"/>
  <c r="T310" i="1"/>
  <c r="S311" i="1"/>
  <c r="T311" i="1"/>
  <c r="S312" i="1"/>
  <c r="T312" i="1"/>
  <c r="S313" i="1"/>
  <c r="T313" i="1"/>
  <c r="S314" i="1"/>
  <c r="T314" i="1"/>
  <c r="S315" i="1"/>
  <c r="T315" i="1"/>
  <c r="S316" i="1"/>
  <c r="T316" i="1"/>
  <c r="S317" i="1"/>
  <c r="T317" i="1"/>
  <c r="S318" i="1"/>
  <c r="T318" i="1"/>
  <c r="S319" i="1"/>
  <c r="T319" i="1"/>
  <c r="S320" i="1"/>
  <c r="T320" i="1"/>
  <c r="S321" i="1"/>
  <c r="T321" i="1"/>
  <c r="S322" i="1"/>
  <c r="T322" i="1"/>
  <c r="S323" i="1"/>
  <c r="T323" i="1"/>
  <c r="S324" i="1"/>
  <c r="T324" i="1"/>
  <c r="S325" i="1"/>
  <c r="T325" i="1"/>
  <c r="S326" i="1"/>
  <c r="T326" i="1"/>
  <c r="S327" i="1"/>
  <c r="T327" i="1"/>
  <c r="S328" i="1"/>
  <c r="T328" i="1"/>
  <c r="S329" i="1"/>
  <c r="T329" i="1"/>
  <c r="S330" i="1"/>
  <c r="T330" i="1"/>
  <c r="S331" i="1"/>
  <c r="T331" i="1"/>
  <c r="S332" i="1"/>
  <c r="T332" i="1"/>
  <c r="S333" i="1"/>
  <c r="T333" i="1"/>
  <c r="S334" i="1"/>
  <c r="T334" i="1"/>
  <c r="S335" i="1"/>
  <c r="T335" i="1"/>
  <c r="S336" i="1"/>
  <c r="T336" i="1"/>
  <c r="S337" i="1"/>
  <c r="T337" i="1"/>
  <c r="S338" i="1"/>
  <c r="T338" i="1"/>
  <c r="S339" i="1"/>
  <c r="T339" i="1"/>
  <c r="S340" i="1"/>
  <c r="T340" i="1"/>
  <c r="S341" i="1"/>
  <c r="T341" i="1"/>
  <c r="S342" i="1"/>
  <c r="T342" i="1"/>
  <c r="S343" i="1"/>
  <c r="T343" i="1"/>
  <c r="S344" i="1"/>
  <c r="T344" i="1"/>
  <c r="S345" i="1"/>
  <c r="T345" i="1"/>
  <c r="S346" i="1"/>
  <c r="T346" i="1"/>
  <c r="S347" i="1"/>
  <c r="T347" i="1"/>
  <c r="S348" i="1"/>
  <c r="T348" i="1"/>
  <c r="S349" i="1"/>
  <c r="T349" i="1"/>
  <c r="S350" i="1"/>
  <c r="T350" i="1"/>
  <c r="S351" i="1"/>
  <c r="T351" i="1"/>
  <c r="S352" i="1"/>
  <c r="T352" i="1"/>
  <c r="S353" i="1"/>
  <c r="T353" i="1"/>
  <c r="S354" i="1"/>
  <c r="T354" i="1"/>
  <c r="S355" i="1"/>
  <c r="T355" i="1"/>
  <c r="S356" i="1"/>
  <c r="T356" i="1"/>
  <c r="S357" i="1"/>
  <c r="T357" i="1"/>
  <c r="S358" i="1"/>
  <c r="T358" i="1"/>
  <c r="S359" i="1"/>
  <c r="T359" i="1"/>
  <c r="S360" i="1"/>
  <c r="T360" i="1"/>
  <c r="S361" i="1"/>
  <c r="T361" i="1"/>
  <c r="S362" i="1"/>
  <c r="T362" i="1"/>
  <c r="S363" i="1"/>
  <c r="T363" i="1"/>
  <c r="S364" i="1"/>
  <c r="T364" i="1"/>
  <c r="S365" i="1"/>
  <c r="T365" i="1"/>
  <c r="S366" i="1"/>
  <c r="T366" i="1"/>
  <c r="S367" i="1"/>
  <c r="T367" i="1"/>
  <c r="S368" i="1"/>
  <c r="T368" i="1"/>
  <c r="S369" i="1"/>
  <c r="T369" i="1"/>
  <c r="S370" i="1"/>
  <c r="T370" i="1"/>
  <c r="S371" i="1"/>
  <c r="T371" i="1"/>
  <c r="S372" i="1"/>
  <c r="T372" i="1"/>
  <c r="S373" i="1"/>
  <c r="T373" i="1"/>
  <c r="S374" i="1"/>
  <c r="T374" i="1"/>
  <c r="S375" i="1"/>
  <c r="T375" i="1"/>
  <c r="S376" i="1"/>
  <c r="T376" i="1"/>
  <c r="S377" i="1"/>
  <c r="T377" i="1"/>
  <c r="S378" i="1"/>
  <c r="T378" i="1"/>
  <c r="S379" i="1"/>
  <c r="T379" i="1"/>
  <c r="S380" i="1"/>
  <c r="T380" i="1"/>
  <c r="S381" i="1"/>
  <c r="T381" i="1"/>
  <c r="S382" i="1"/>
  <c r="T382" i="1"/>
  <c r="S383" i="1"/>
  <c r="T383" i="1"/>
  <c r="S384" i="1"/>
  <c r="T384" i="1"/>
  <c r="S385" i="1"/>
  <c r="T385" i="1"/>
  <c r="S386" i="1"/>
  <c r="T386" i="1"/>
  <c r="S387" i="1"/>
  <c r="T387" i="1"/>
  <c r="S388" i="1"/>
  <c r="T388" i="1"/>
  <c r="S389" i="1"/>
  <c r="T389" i="1"/>
  <c r="S390" i="1"/>
  <c r="T390" i="1"/>
  <c r="S391" i="1"/>
  <c r="T391" i="1"/>
  <c r="S392" i="1"/>
  <c r="T392" i="1"/>
  <c r="S393" i="1"/>
  <c r="T393" i="1"/>
  <c r="S394" i="1"/>
  <c r="T394" i="1"/>
  <c r="S395" i="1"/>
  <c r="T395" i="1"/>
  <c r="S396" i="1"/>
  <c r="T396" i="1"/>
  <c r="S397" i="1"/>
  <c r="T397" i="1"/>
  <c r="S398" i="1"/>
  <c r="T398" i="1"/>
  <c r="S399" i="1"/>
  <c r="T399" i="1"/>
  <c r="S400" i="1"/>
  <c r="T400" i="1"/>
  <c r="S401" i="1"/>
  <c r="T401" i="1"/>
  <c r="S402" i="1"/>
  <c r="T402" i="1"/>
  <c r="S403" i="1"/>
  <c r="T403" i="1"/>
  <c r="V409" i="1"/>
  <c r="S404" i="1"/>
  <c r="T404" i="1"/>
  <c r="V410" i="1"/>
  <c r="S405" i="1"/>
  <c r="T405" i="1"/>
  <c r="V411" i="1"/>
  <c r="S406" i="1"/>
  <c r="T406" i="1"/>
  <c r="V412" i="1"/>
  <c r="S407" i="1"/>
  <c r="T407" i="1"/>
  <c r="V413" i="1"/>
  <c r="S408" i="1"/>
  <c r="T408" i="1"/>
  <c r="V414" i="1"/>
  <c r="S409" i="1"/>
  <c r="T409" i="1"/>
  <c r="V415" i="1"/>
  <c r="S410" i="1"/>
  <c r="T410" i="1"/>
  <c r="V416" i="1"/>
  <c r="S411" i="1"/>
  <c r="T411" i="1"/>
  <c r="V417" i="1"/>
  <c r="S412" i="1"/>
  <c r="T412" i="1"/>
  <c r="V418" i="1"/>
  <c r="S413" i="1"/>
  <c r="T413" i="1"/>
  <c r="V419" i="1"/>
  <c r="S414" i="1"/>
  <c r="T414" i="1"/>
  <c r="V420" i="1"/>
  <c r="S415" i="1"/>
  <c r="T415" i="1"/>
  <c r="V421" i="1"/>
  <c r="S416" i="1"/>
  <c r="T416" i="1"/>
  <c r="V422" i="1"/>
  <c r="S417" i="1"/>
  <c r="T417" i="1"/>
  <c r="V423" i="1"/>
  <c r="S418" i="1"/>
  <c r="T418" i="1"/>
  <c r="V424" i="1"/>
  <c r="S419" i="1"/>
  <c r="T419" i="1"/>
  <c r="V425" i="1"/>
  <c r="S420" i="1"/>
  <c r="T420" i="1"/>
  <c r="V426" i="1"/>
  <c r="S421" i="1"/>
  <c r="T421" i="1"/>
  <c r="V427" i="1"/>
  <c r="S422" i="1"/>
  <c r="T422" i="1"/>
  <c r="V428" i="1"/>
  <c r="S423" i="1"/>
  <c r="T423" i="1"/>
  <c r="V429" i="1"/>
  <c r="S424" i="1"/>
  <c r="T424" i="1"/>
  <c r="V430" i="1"/>
  <c r="S425" i="1"/>
  <c r="T425" i="1"/>
  <c r="V431" i="1"/>
  <c r="S426" i="1"/>
  <c r="T426" i="1"/>
  <c r="V432" i="1"/>
  <c r="S427" i="1"/>
  <c r="T427" i="1"/>
  <c r="V433" i="1"/>
  <c r="S428" i="1"/>
  <c r="T428" i="1"/>
  <c r="V434" i="1"/>
  <c r="S429" i="1"/>
  <c r="T429" i="1"/>
  <c r="V435" i="1"/>
  <c r="S430" i="1"/>
  <c r="T430" i="1"/>
  <c r="V436" i="1"/>
  <c r="S431" i="1"/>
  <c r="T431" i="1"/>
  <c r="V437" i="1"/>
  <c r="S432" i="1"/>
  <c r="T432" i="1"/>
  <c r="V438" i="1"/>
  <c r="S433" i="1"/>
  <c r="T433" i="1"/>
  <c r="V439" i="1"/>
  <c r="S434" i="1"/>
  <c r="T434" i="1"/>
  <c r="V440" i="1"/>
  <c r="S435" i="1"/>
  <c r="T435" i="1"/>
  <c r="V441" i="1"/>
  <c r="S436" i="1"/>
  <c r="T436" i="1"/>
  <c r="V442" i="1"/>
  <c r="S437" i="1"/>
  <c r="T437" i="1"/>
  <c r="V443" i="1"/>
  <c r="S438" i="1"/>
  <c r="T438" i="1"/>
  <c r="V444" i="1"/>
  <c r="S439" i="1"/>
  <c r="T439" i="1"/>
  <c r="V445" i="1"/>
  <c r="S440" i="1"/>
  <c r="T440" i="1"/>
  <c r="V446" i="1"/>
  <c r="S441" i="1"/>
  <c r="T441" i="1"/>
  <c r="V447" i="1"/>
  <c r="S442" i="1"/>
  <c r="T442" i="1"/>
  <c r="V448" i="1"/>
  <c r="S443" i="1"/>
  <c r="T443" i="1"/>
  <c r="V449" i="1"/>
  <c r="S444" i="1"/>
  <c r="T444" i="1"/>
  <c r="V450" i="1"/>
  <c r="S445" i="1"/>
  <c r="T445" i="1"/>
  <c r="V451" i="1"/>
  <c r="S446" i="1"/>
  <c r="T446" i="1"/>
  <c r="V452" i="1"/>
  <c r="S447" i="1"/>
  <c r="T447" i="1"/>
  <c r="V453" i="1"/>
  <c r="S448" i="1"/>
  <c r="T448" i="1"/>
  <c r="V454" i="1"/>
  <c r="S449" i="1"/>
  <c r="T449" i="1"/>
  <c r="V455" i="1"/>
  <c r="S450" i="1"/>
  <c r="T450" i="1"/>
  <c r="V456" i="1"/>
  <c r="S451" i="1"/>
  <c r="T451" i="1"/>
  <c r="V457" i="1"/>
  <c r="S452" i="1"/>
  <c r="T452" i="1"/>
  <c r="V458" i="1"/>
  <c r="S453" i="1"/>
  <c r="T453" i="1"/>
  <c r="V459" i="1"/>
  <c r="S454" i="1"/>
  <c r="T454" i="1"/>
  <c r="V460" i="1"/>
  <c r="S455" i="1"/>
  <c r="T455" i="1"/>
  <c r="V461" i="1"/>
  <c r="S456" i="1"/>
  <c r="T456" i="1"/>
  <c r="V462" i="1"/>
  <c r="S457" i="1"/>
  <c r="T457" i="1"/>
  <c r="V463" i="1"/>
  <c r="S458" i="1"/>
  <c r="T458" i="1"/>
  <c r="V464" i="1"/>
  <c r="S459" i="1"/>
  <c r="T459" i="1"/>
  <c r="V465" i="1"/>
  <c r="S460" i="1"/>
  <c r="T460" i="1"/>
  <c r="V466" i="1"/>
  <c r="S461" i="1"/>
  <c r="T461" i="1"/>
  <c r="V467" i="1"/>
  <c r="S462" i="1"/>
  <c r="T462" i="1"/>
  <c r="V468" i="1"/>
  <c r="S463" i="1"/>
  <c r="T463" i="1"/>
  <c r="V469" i="1"/>
  <c r="S464" i="1"/>
  <c r="T464" i="1"/>
  <c r="V470" i="1"/>
  <c r="S465" i="1"/>
  <c r="T465" i="1"/>
  <c r="V471" i="1"/>
  <c r="S466" i="1"/>
  <c r="T466" i="1"/>
  <c r="V472" i="1"/>
  <c r="S467" i="1"/>
  <c r="T467" i="1"/>
  <c r="V473" i="1"/>
  <c r="S468" i="1"/>
  <c r="T468" i="1"/>
  <c r="V474" i="1"/>
  <c r="S469" i="1"/>
  <c r="T469" i="1"/>
  <c r="V475" i="1"/>
  <c r="S470" i="1"/>
  <c r="T470" i="1"/>
  <c r="V476" i="1"/>
  <c r="S471" i="1"/>
  <c r="T471" i="1"/>
  <c r="V477" i="1"/>
  <c r="S472" i="1"/>
  <c r="T472" i="1"/>
  <c r="V478" i="1"/>
  <c r="S473" i="1"/>
  <c r="T473" i="1"/>
  <c r="V479" i="1"/>
  <c r="S474" i="1"/>
  <c r="T474" i="1"/>
  <c r="V480" i="1"/>
  <c r="S475" i="1"/>
  <c r="T475" i="1"/>
  <c r="V481" i="1"/>
  <c r="S476" i="1"/>
  <c r="T476" i="1"/>
  <c r="V482" i="1"/>
  <c r="S477" i="1"/>
  <c r="T477" i="1"/>
  <c r="V483" i="1"/>
  <c r="S478" i="1"/>
  <c r="T478" i="1"/>
  <c r="V484" i="1"/>
  <c r="S479" i="1"/>
  <c r="T479" i="1"/>
  <c r="V485" i="1"/>
  <c r="S480" i="1"/>
  <c r="T480" i="1"/>
  <c r="V486" i="1"/>
  <c r="S481" i="1"/>
  <c r="T481" i="1"/>
  <c r="V487" i="1"/>
  <c r="S482" i="1"/>
  <c r="T482" i="1"/>
  <c r="V488" i="1"/>
  <c r="S483" i="1"/>
  <c r="T483" i="1"/>
  <c r="V489" i="1"/>
  <c r="S484" i="1"/>
  <c r="T484" i="1"/>
  <c r="V490" i="1"/>
  <c r="T485" i="1"/>
  <c r="V491" i="1"/>
  <c r="T486" i="1"/>
  <c r="V492" i="1"/>
  <c r="S487" i="1"/>
  <c r="T487" i="1"/>
  <c r="V493" i="1"/>
  <c r="S488" i="1"/>
  <c r="T488" i="1"/>
  <c r="V494" i="1"/>
  <c r="S489" i="1"/>
  <c r="T489" i="1"/>
  <c r="V495" i="1"/>
  <c r="S490" i="1"/>
  <c r="T490" i="1"/>
  <c r="V496" i="1"/>
  <c r="S491" i="1"/>
  <c r="T491" i="1"/>
  <c r="V497" i="1"/>
  <c r="P7" i="1"/>
  <c r="P8" i="1"/>
  <c r="P9" i="1"/>
  <c r="S9" i="1"/>
  <c r="T9" i="1"/>
  <c r="P10" i="1"/>
  <c r="P11" i="1"/>
  <c r="S11" i="1"/>
  <c r="T11" i="1"/>
  <c r="P12" i="1"/>
  <c r="P13" i="1"/>
  <c r="S13" i="1"/>
  <c r="T13" i="1"/>
  <c r="P14" i="1"/>
  <c r="P15" i="1"/>
  <c r="S15" i="1"/>
  <c r="T15" i="1"/>
  <c r="P16" i="1"/>
  <c r="P17" i="1"/>
  <c r="S17" i="1"/>
  <c r="T17" i="1"/>
  <c r="P18" i="1"/>
  <c r="P19" i="1"/>
  <c r="S19" i="1"/>
  <c r="T19" i="1"/>
  <c r="P20" i="1"/>
  <c r="P21" i="1"/>
  <c r="S21" i="1"/>
  <c r="T21" i="1"/>
  <c r="P22" i="1"/>
  <c r="P23" i="1"/>
  <c r="S23" i="1"/>
  <c r="T23" i="1"/>
  <c r="P24" i="1"/>
  <c r="P25" i="1"/>
  <c r="S25" i="1"/>
  <c r="T25" i="1"/>
  <c r="P26" i="1"/>
  <c r="P27" i="1"/>
  <c r="S27" i="1"/>
  <c r="T27" i="1"/>
  <c r="P28" i="1"/>
  <c r="P29" i="1"/>
  <c r="S29" i="1"/>
  <c r="T29" i="1"/>
  <c r="P30" i="1"/>
  <c r="P31" i="1"/>
  <c r="S31" i="1"/>
  <c r="T31" i="1"/>
  <c r="P32" i="1"/>
  <c r="P33" i="1"/>
  <c r="S33" i="1"/>
  <c r="T33" i="1"/>
  <c r="P34" i="1"/>
  <c r="P35" i="1"/>
  <c r="S35" i="1"/>
  <c r="T35" i="1"/>
  <c r="P36" i="1"/>
  <c r="P37" i="1"/>
  <c r="S37" i="1"/>
  <c r="T37" i="1"/>
  <c r="P38" i="1"/>
  <c r="P39" i="1"/>
  <c r="S39" i="1"/>
  <c r="T39" i="1"/>
  <c r="P40" i="1"/>
  <c r="P41" i="1"/>
  <c r="S41" i="1"/>
  <c r="T41" i="1"/>
  <c r="P42" i="1"/>
  <c r="P43" i="1"/>
  <c r="S43" i="1"/>
  <c r="T43" i="1"/>
  <c r="P44" i="1"/>
  <c r="P45" i="1"/>
  <c r="S45" i="1"/>
  <c r="T45" i="1"/>
  <c r="P46" i="1"/>
  <c r="P47" i="1"/>
  <c r="S47" i="1"/>
  <c r="T47" i="1"/>
  <c r="P48" i="1"/>
  <c r="P49" i="1"/>
  <c r="S49" i="1"/>
  <c r="T49" i="1"/>
  <c r="P50" i="1"/>
  <c r="P51" i="1"/>
  <c r="S51" i="1"/>
  <c r="T51" i="1"/>
  <c r="P52" i="1"/>
  <c r="P53" i="1"/>
  <c r="S53" i="1"/>
  <c r="T53" i="1"/>
  <c r="P54" i="1"/>
  <c r="P55" i="1"/>
  <c r="S55" i="1"/>
  <c r="T55" i="1"/>
  <c r="P56" i="1"/>
  <c r="P57" i="1"/>
  <c r="S57" i="1"/>
  <c r="T57" i="1"/>
  <c r="P58" i="1"/>
  <c r="P59" i="1"/>
  <c r="S59" i="1"/>
  <c r="T59" i="1"/>
  <c r="P60" i="1"/>
  <c r="P61" i="1"/>
  <c r="S61" i="1"/>
  <c r="T61" i="1"/>
  <c r="P62" i="1"/>
  <c r="P63" i="1"/>
  <c r="S63" i="1"/>
  <c r="T63" i="1"/>
  <c r="P64" i="1"/>
  <c r="P65" i="1"/>
  <c r="S65" i="1"/>
  <c r="T65" i="1"/>
  <c r="P66" i="1"/>
  <c r="P67" i="1"/>
  <c r="S67" i="1"/>
  <c r="T67" i="1"/>
  <c r="P68" i="1"/>
  <c r="P69" i="1"/>
  <c r="S69" i="1"/>
  <c r="T69" i="1"/>
  <c r="P70" i="1"/>
  <c r="P71" i="1"/>
  <c r="S71" i="1"/>
  <c r="T71" i="1"/>
  <c r="P72" i="1"/>
  <c r="P73" i="1"/>
  <c r="S73" i="1"/>
  <c r="T73" i="1"/>
  <c r="P74" i="1"/>
  <c r="P75" i="1"/>
  <c r="S75" i="1"/>
  <c r="T75" i="1"/>
  <c r="P76" i="1"/>
  <c r="P77" i="1"/>
  <c r="S77" i="1"/>
  <c r="T77" i="1"/>
  <c r="P78" i="1"/>
  <c r="P79" i="1"/>
  <c r="S79" i="1"/>
  <c r="T79" i="1"/>
  <c r="P80" i="1"/>
  <c r="P81" i="1"/>
  <c r="S81" i="1"/>
  <c r="T81" i="1"/>
  <c r="P82" i="1"/>
  <c r="P83" i="1"/>
  <c r="S83" i="1"/>
  <c r="T83" i="1"/>
  <c r="P84" i="1"/>
  <c r="P85" i="1"/>
  <c r="S85" i="1"/>
  <c r="T85" i="1"/>
  <c r="P86" i="1"/>
  <c r="P87" i="1"/>
  <c r="S87" i="1"/>
  <c r="T87" i="1"/>
  <c r="P88" i="1"/>
  <c r="P89" i="1"/>
  <c r="S89" i="1"/>
  <c r="T89" i="1"/>
  <c r="P90" i="1"/>
  <c r="P91" i="1"/>
  <c r="S91" i="1"/>
  <c r="T91" i="1"/>
  <c r="P92" i="1"/>
  <c r="P93" i="1"/>
  <c r="S93" i="1"/>
  <c r="T93" i="1"/>
  <c r="P94" i="1"/>
  <c r="P95" i="1"/>
  <c r="S95" i="1"/>
  <c r="T95" i="1"/>
  <c r="P96" i="1"/>
  <c r="P97" i="1"/>
  <c r="S97" i="1"/>
  <c r="T97" i="1"/>
  <c r="P98" i="1"/>
  <c r="P99" i="1"/>
  <c r="S99" i="1"/>
  <c r="T99" i="1"/>
  <c r="P100" i="1"/>
  <c r="P101" i="1"/>
  <c r="S101" i="1"/>
  <c r="T101" i="1"/>
  <c r="P102" i="1"/>
  <c r="P103" i="1"/>
  <c r="S103" i="1"/>
  <c r="T103" i="1"/>
  <c r="P104" i="1"/>
  <c r="P105" i="1"/>
  <c r="S105" i="1"/>
  <c r="T105" i="1"/>
  <c r="P106" i="1"/>
  <c r="P107" i="1"/>
  <c r="S107" i="1"/>
  <c r="T107" i="1"/>
  <c r="P108" i="1"/>
  <c r="P109" i="1"/>
  <c r="S109" i="1"/>
  <c r="T109" i="1"/>
  <c r="P110" i="1"/>
  <c r="P111" i="1"/>
  <c r="S111" i="1"/>
  <c r="T111" i="1"/>
  <c r="P112" i="1"/>
  <c r="P113" i="1"/>
  <c r="S113" i="1"/>
  <c r="T113" i="1"/>
  <c r="P114" i="1"/>
  <c r="P115" i="1"/>
  <c r="S115" i="1"/>
  <c r="T115" i="1"/>
  <c r="P116" i="1"/>
  <c r="P117" i="1"/>
  <c r="S117" i="1"/>
  <c r="T117" i="1"/>
  <c r="P118" i="1"/>
  <c r="P119" i="1"/>
  <c r="S119" i="1"/>
  <c r="T119" i="1"/>
  <c r="P120" i="1"/>
  <c r="P121" i="1"/>
  <c r="S121" i="1"/>
  <c r="T121" i="1"/>
  <c r="P122" i="1"/>
  <c r="P123" i="1"/>
  <c r="S123" i="1"/>
  <c r="T123" i="1"/>
  <c r="P124" i="1"/>
  <c r="P125" i="1"/>
  <c r="S125" i="1"/>
  <c r="T125" i="1"/>
  <c r="P126" i="1"/>
  <c r="P127" i="1"/>
  <c r="S127" i="1"/>
  <c r="T127" i="1"/>
  <c r="P128" i="1"/>
  <c r="P129" i="1"/>
  <c r="S129" i="1"/>
  <c r="T129" i="1"/>
  <c r="P130" i="1"/>
  <c r="P131" i="1"/>
  <c r="S131" i="1"/>
  <c r="T131" i="1"/>
  <c r="P132" i="1"/>
  <c r="P133" i="1"/>
  <c r="S133" i="1"/>
  <c r="T133" i="1"/>
  <c r="P134" i="1"/>
  <c r="P135" i="1"/>
  <c r="S135" i="1"/>
  <c r="T135" i="1"/>
  <c r="P136" i="1"/>
  <c r="P137" i="1"/>
  <c r="S137" i="1"/>
  <c r="T137" i="1"/>
  <c r="P138" i="1"/>
  <c r="P139" i="1"/>
  <c r="S139" i="1"/>
  <c r="T139" i="1"/>
  <c r="P140" i="1"/>
  <c r="P141" i="1"/>
  <c r="S141" i="1"/>
  <c r="T141" i="1"/>
  <c r="P142" i="1"/>
  <c r="P143" i="1"/>
  <c r="S143" i="1"/>
  <c r="T143" i="1"/>
  <c r="P144" i="1"/>
  <c r="P145" i="1"/>
  <c r="S145" i="1"/>
  <c r="T145" i="1"/>
  <c r="P146" i="1"/>
  <c r="P147" i="1"/>
  <c r="S147" i="1"/>
  <c r="T147" i="1"/>
  <c r="P148" i="1"/>
  <c r="P149" i="1"/>
  <c r="S149" i="1"/>
  <c r="T149" i="1"/>
  <c r="P150" i="1"/>
  <c r="P151" i="1"/>
  <c r="S151" i="1"/>
  <c r="T151" i="1"/>
  <c r="P152" i="1"/>
  <c r="P153" i="1"/>
  <c r="S153" i="1"/>
  <c r="T153" i="1"/>
  <c r="P154" i="1"/>
  <c r="P155" i="1"/>
  <c r="S155" i="1"/>
  <c r="T155" i="1"/>
  <c r="P156" i="1"/>
  <c r="P157" i="1"/>
  <c r="S157" i="1"/>
  <c r="T157" i="1"/>
  <c r="P158" i="1"/>
  <c r="P159" i="1"/>
  <c r="S159" i="1"/>
  <c r="T159" i="1"/>
  <c r="P160" i="1"/>
  <c r="P161" i="1"/>
  <c r="S161" i="1"/>
  <c r="T161" i="1"/>
  <c r="P162" i="1"/>
  <c r="P163" i="1"/>
  <c r="S163" i="1"/>
  <c r="T163" i="1"/>
  <c r="P164" i="1"/>
  <c r="P165" i="1"/>
  <c r="S165" i="1"/>
  <c r="T165" i="1"/>
  <c r="P166" i="1"/>
  <c r="P167" i="1"/>
  <c r="S167" i="1"/>
  <c r="T167" i="1"/>
  <c r="P168" i="1"/>
  <c r="P169" i="1"/>
  <c r="S169" i="1"/>
  <c r="T169" i="1"/>
  <c r="P170" i="1"/>
  <c r="P171" i="1"/>
  <c r="S171" i="1"/>
  <c r="T171" i="1"/>
  <c r="P172" i="1"/>
  <c r="P173" i="1"/>
  <c r="S173" i="1"/>
  <c r="T173" i="1"/>
  <c r="P174" i="1"/>
  <c r="P175" i="1"/>
  <c r="S175" i="1"/>
  <c r="T175" i="1"/>
  <c r="P176" i="1"/>
  <c r="P177" i="1"/>
  <c r="S177" i="1"/>
  <c r="T177" i="1"/>
  <c r="P178" i="1"/>
  <c r="P179" i="1"/>
  <c r="S179" i="1"/>
  <c r="T179" i="1"/>
  <c r="P180" i="1"/>
  <c r="P181" i="1"/>
  <c r="S181" i="1"/>
  <c r="T181" i="1"/>
  <c r="P182" i="1"/>
  <c r="P183" i="1"/>
  <c r="S183" i="1"/>
  <c r="T183" i="1"/>
  <c r="P184" i="1"/>
  <c r="P185" i="1"/>
  <c r="S185" i="1"/>
  <c r="T185" i="1"/>
  <c r="P186" i="1"/>
  <c r="P187" i="1"/>
  <c r="S187" i="1"/>
  <c r="T187" i="1"/>
  <c r="P188" i="1"/>
  <c r="P189" i="1"/>
  <c r="S189" i="1"/>
  <c r="T189" i="1"/>
  <c r="P190" i="1"/>
  <c r="P191" i="1"/>
  <c r="S191" i="1"/>
  <c r="T191" i="1"/>
  <c r="P192" i="1"/>
  <c r="P193" i="1"/>
  <c r="S193" i="1"/>
  <c r="T193" i="1"/>
  <c r="P194" i="1"/>
  <c r="P195" i="1"/>
  <c r="S195" i="1"/>
  <c r="T195" i="1"/>
  <c r="P196" i="1"/>
  <c r="P197" i="1"/>
  <c r="S197" i="1"/>
  <c r="T197" i="1"/>
  <c r="P198" i="1"/>
  <c r="P199" i="1"/>
  <c r="S199" i="1"/>
  <c r="T199" i="1"/>
  <c r="P200" i="1"/>
  <c r="P201" i="1"/>
  <c r="S201" i="1"/>
  <c r="T201" i="1"/>
  <c r="P202" i="1"/>
  <c r="P203" i="1"/>
  <c r="S203" i="1"/>
  <c r="T203" i="1"/>
  <c r="P204" i="1"/>
  <c r="P205" i="1"/>
  <c r="S205" i="1"/>
  <c r="T205" i="1"/>
  <c r="P206" i="1"/>
  <c r="P207" i="1"/>
  <c r="S207" i="1"/>
  <c r="T207" i="1"/>
  <c r="P208" i="1"/>
  <c r="P209" i="1"/>
  <c r="S209" i="1"/>
  <c r="T209" i="1"/>
  <c r="P210" i="1"/>
  <c r="P211" i="1"/>
  <c r="S211" i="1"/>
  <c r="T211" i="1"/>
  <c r="P212" i="1"/>
  <c r="P213" i="1"/>
  <c r="S213" i="1"/>
  <c r="T213" i="1"/>
  <c r="P214" i="1"/>
  <c r="P215" i="1"/>
  <c r="S215" i="1"/>
  <c r="T215" i="1"/>
  <c r="P216" i="1"/>
  <c r="P217" i="1"/>
  <c r="S217" i="1"/>
  <c r="T217" i="1"/>
  <c r="P218" i="1"/>
  <c r="P219" i="1"/>
  <c r="S219" i="1"/>
  <c r="T219" i="1"/>
  <c r="P220" i="1"/>
  <c r="P221" i="1"/>
  <c r="S221" i="1"/>
  <c r="T221" i="1"/>
  <c r="P222" i="1"/>
  <c r="P223" i="1"/>
  <c r="S223" i="1"/>
  <c r="T223" i="1"/>
  <c r="P224" i="1"/>
  <c r="P225" i="1"/>
  <c r="S225" i="1"/>
  <c r="T225" i="1"/>
  <c r="P226" i="1"/>
  <c r="P227" i="1"/>
  <c r="S227" i="1"/>
  <c r="T227" i="1"/>
  <c r="P228" i="1"/>
  <c r="P229" i="1"/>
  <c r="S229" i="1"/>
  <c r="T229" i="1"/>
  <c r="P230" i="1"/>
  <c r="P231" i="1"/>
  <c r="S231" i="1"/>
  <c r="T231" i="1"/>
  <c r="P232" i="1"/>
  <c r="P233" i="1"/>
  <c r="S233" i="1"/>
  <c r="T233" i="1"/>
  <c r="P234" i="1"/>
  <c r="P235" i="1"/>
  <c r="S235" i="1"/>
  <c r="T235" i="1"/>
  <c r="P236" i="1"/>
  <c r="P237" i="1"/>
  <c r="S237" i="1"/>
  <c r="T237" i="1"/>
  <c r="P238" i="1"/>
  <c r="P239" i="1"/>
  <c r="S239" i="1"/>
  <c r="T239" i="1"/>
  <c r="P240" i="1"/>
  <c r="P241" i="1"/>
  <c r="S241" i="1"/>
  <c r="T241" i="1"/>
  <c r="P242" i="1"/>
  <c r="P243" i="1"/>
  <c r="S243" i="1"/>
  <c r="T243" i="1"/>
  <c r="P244" i="1"/>
  <c r="P245" i="1"/>
  <c r="S245" i="1"/>
  <c r="T245" i="1"/>
  <c r="P246" i="1"/>
  <c r="P247" i="1"/>
  <c r="S247" i="1"/>
  <c r="T247" i="1"/>
  <c r="P248" i="1"/>
  <c r="P249" i="1"/>
  <c r="S249" i="1"/>
  <c r="T249" i="1"/>
  <c r="P250" i="1"/>
  <c r="P251" i="1"/>
  <c r="S251" i="1"/>
  <c r="T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U407" i="1"/>
  <c r="P407" i="1"/>
  <c r="U408" i="1"/>
  <c r="P408" i="1"/>
  <c r="U409" i="1"/>
  <c r="P409" i="1"/>
  <c r="U410" i="1"/>
  <c r="P410" i="1"/>
  <c r="U411" i="1"/>
  <c r="P411" i="1"/>
  <c r="U412" i="1"/>
  <c r="P412" i="1"/>
  <c r="U413" i="1"/>
  <c r="P413" i="1"/>
  <c r="U414" i="1"/>
  <c r="P414" i="1"/>
  <c r="U415" i="1"/>
  <c r="P415" i="1"/>
  <c r="U416" i="1"/>
  <c r="P416" i="1"/>
  <c r="U417" i="1"/>
  <c r="P417" i="1"/>
  <c r="U418" i="1"/>
  <c r="P418" i="1"/>
  <c r="U419" i="1"/>
  <c r="P419" i="1"/>
  <c r="U420" i="1"/>
  <c r="P420" i="1"/>
  <c r="U421" i="1"/>
  <c r="P421" i="1"/>
  <c r="U422" i="1"/>
  <c r="P422" i="1"/>
  <c r="U423" i="1"/>
  <c r="P423" i="1"/>
  <c r="U424" i="1"/>
  <c r="P424" i="1"/>
  <c r="U425" i="1"/>
  <c r="P425" i="1"/>
  <c r="U426" i="1"/>
  <c r="P426" i="1"/>
  <c r="U427" i="1"/>
  <c r="P427" i="1"/>
  <c r="U428" i="1"/>
  <c r="P428" i="1"/>
  <c r="U429" i="1"/>
  <c r="P429" i="1"/>
  <c r="U430" i="1"/>
  <c r="P430" i="1"/>
  <c r="U431" i="1"/>
  <c r="P431" i="1"/>
  <c r="U432" i="1"/>
  <c r="P432" i="1"/>
  <c r="U433" i="1"/>
  <c r="P433" i="1"/>
  <c r="U434" i="1"/>
  <c r="P434" i="1"/>
  <c r="U435" i="1"/>
  <c r="P435" i="1"/>
  <c r="U436" i="1"/>
  <c r="P436" i="1"/>
  <c r="U437" i="1"/>
  <c r="P437" i="1"/>
  <c r="U438" i="1"/>
  <c r="P438" i="1"/>
  <c r="U439" i="1"/>
  <c r="P439" i="1"/>
  <c r="U440" i="1"/>
  <c r="P440" i="1"/>
  <c r="U441" i="1"/>
  <c r="P441" i="1"/>
  <c r="U442" i="1"/>
  <c r="P442" i="1"/>
  <c r="U443" i="1"/>
  <c r="P443" i="1"/>
  <c r="U444" i="1"/>
  <c r="P444" i="1"/>
  <c r="U445" i="1"/>
  <c r="P445" i="1"/>
  <c r="U446" i="1"/>
  <c r="P446" i="1"/>
  <c r="U447" i="1"/>
  <c r="P447" i="1"/>
  <c r="U448" i="1"/>
  <c r="P448" i="1"/>
  <c r="U449" i="1"/>
  <c r="P449" i="1"/>
  <c r="U450" i="1"/>
  <c r="P450" i="1"/>
  <c r="U451" i="1"/>
  <c r="P451" i="1"/>
  <c r="U452" i="1"/>
  <c r="P452" i="1"/>
  <c r="U453" i="1"/>
  <c r="P453" i="1"/>
  <c r="U454" i="1"/>
  <c r="P454" i="1"/>
  <c r="U455" i="1"/>
  <c r="P455" i="1"/>
  <c r="U456" i="1"/>
  <c r="P456" i="1"/>
  <c r="U457" i="1"/>
  <c r="P457" i="1"/>
  <c r="U458" i="1"/>
  <c r="P458" i="1"/>
  <c r="U459" i="1"/>
  <c r="P459" i="1"/>
  <c r="U460" i="1"/>
  <c r="P460" i="1"/>
  <c r="U461" i="1"/>
  <c r="P461" i="1"/>
  <c r="U462" i="1"/>
  <c r="P462" i="1"/>
  <c r="U463" i="1"/>
  <c r="P463" i="1"/>
  <c r="U464" i="1"/>
  <c r="P464" i="1"/>
  <c r="U465" i="1"/>
  <c r="P465" i="1"/>
  <c r="U466" i="1"/>
  <c r="P466" i="1"/>
  <c r="U467" i="1"/>
  <c r="P467" i="1"/>
  <c r="U468" i="1"/>
  <c r="P468" i="1"/>
  <c r="U469" i="1"/>
  <c r="P469" i="1"/>
  <c r="U470" i="1"/>
  <c r="P470" i="1"/>
  <c r="U471" i="1"/>
  <c r="P471" i="1"/>
  <c r="U472" i="1"/>
  <c r="P472" i="1"/>
  <c r="U473" i="1"/>
  <c r="P473" i="1"/>
  <c r="U474" i="1"/>
  <c r="P474" i="1"/>
  <c r="U475" i="1"/>
  <c r="P475" i="1"/>
  <c r="U476" i="1"/>
  <c r="P476" i="1"/>
  <c r="U477" i="1"/>
  <c r="P477" i="1"/>
  <c r="U478" i="1"/>
  <c r="P478" i="1"/>
  <c r="U479" i="1"/>
  <c r="P479" i="1"/>
  <c r="U480" i="1"/>
  <c r="P480" i="1"/>
  <c r="U481" i="1"/>
  <c r="P481" i="1"/>
  <c r="U482" i="1"/>
  <c r="P482" i="1"/>
  <c r="U483" i="1"/>
  <c r="P483" i="1"/>
  <c r="U484" i="1"/>
  <c r="P484" i="1"/>
  <c r="U485" i="1"/>
  <c r="P485" i="1"/>
  <c r="U486" i="1"/>
  <c r="P486" i="1"/>
  <c r="U487" i="1"/>
  <c r="P487" i="1"/>
  <c r="U488" i="1"/>
  <c r="P488" i="1"/>
  <c r="U489" i="1"/>
  <c r="P489" i="1"/>
  <c r="U490" i="1"/>
  <c r="P490" i="1"/>
  <c r="U491" i="1"/>
  <c r="P491" i="1"/>
  <c r="U492" i="1"/>
  <c r="P492" i="1"/>
  <c r="S492" i="1"/>
  <c r="T492" i="1"/>
  <c r="U493" i="1"/>
  <c r="P493" i="1"/>
  <c r="S493" i="1"/>
  <c r="T493" i="1"/>
  <c r="U494" i="1"/>
  <c r="P494" i="1"/>
  <c r="S494" i="1"/>
  <c r="T494" i="1"/>
  <c r="U495" i="1"/>
  <c r="P495" i="1"/>
  <c r="S495" i="1"/>
  <c r="T495" i="1"/>
  <c r="U496" i="1"/>
  <c r="P496" i="1"/>
  <c r="S496" i="1"/>
  <c r="T496" i="1"/>
  <c r="U497" i="1"/>
  <c r="P497" i="1"/>
  <c r="S497" i="1"/>
  <c r="T497"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G407" i="1"/>
  <c r="AG408" i="1"/>
  <c r="AG409" i="1"/>
  <c r="AG410" i="1"/>
  <c r="AG411" i="1"/>
  <c r="AG412" i="1"/>
  <c r="AG413" i="1"/>
  <c r="AG414" i="1"/>
  <c r="AG415" i="1"/>
  <c r="AG416" i="1"/>
  <c r="AG417" i="1"/>
  <c r="AG418" i="1"/>
  <c r="AG419" i="1"/>
  <c r="AG420" i="1"/>
  <c r="AG421" i="1"/>
  <c r="AG422" i="1"/>
  <c r="AG423" i="1"/>
  <c r="AG424" i="1"/>
  <c r="AG425" i="1"/>
  <c r="AG426" i="1"/>
  <c r="AG427" i="1"/>
  <c r="AG428" i="1"/>
  <c r="AG429" i="1"/>
  <c r="AG430" i="1"/>
  <c r="AG431" i="1"/>
  <c r="AG432" i="1"/>
  <c r="AG433" i="1"/>
  <c r="AG434" i="1"/>
  <c r="AG435" i="1"/>
  <c r="AG436" i="1"/>
  <c r="AG437" i="1"/>
  <c r="AG438" i="1"/>
  <c r="AG439" i="1"/>
  <c r="AG440" i="1"/>
  <c r="AG441" i="1"/>
  <c r="AG442" i="1"/>
  <c r="AG443" i="1"/>
  <c r="AG444" i="1"/>
  <c r="AG445" i="1"/>
  <c r="AG446" i="1"/>
  <c r="AG447" i="1"/>
  <c r="AG448" i="1"/>
  <c r="AG449" i="1"/>
  <c r="AG450" i="1"/>
  <c r="AG451" i="1"/>
  <c r="AG452" i="1"/>
  <c r="AG453" i="1"/>
  <c r="AG454" i="1"/>
  <c r="AG455" i="1"/>
  <c r="AG456" i="1"/>
  <c r="AG457" i="1"/>
  <c r="AG458" i="1"/>
  <c r="AG459" i="1"/>
  <c r="AG460" i="1"/>
  <c r="AG461" i="1"/>
  <c r="AG462" i="1"/>
  <c r="AG463" i="1"/>
  <c r="AG464" i="1"/>
  <c r="AG465" i="1"/>
  <c r="AG466" i="1"/>
  <c r="AG467" i="1"/>
  <c r="AG468" i="1"/>
  <c r="AG469" i="1"/>
  <c r="AG470" i="1"/>
  <c r="AG471" i="1"/>
  <c r="AG472" i="1"/>
  <c r="AG473" i="1"/>
  <c r="AG474" i="1"/>
  <c r="AG475" i="1"/>
  <c r="AG476" i="1"/>
  <c r="AG477" i="1"/>
  <c r="AG478" i="1"/>
  <c r="AG479" i="1"/>
  <c r="AG480" i="1"/>
  <c r="AG481" i="1"/>
  <c r="AG482" i="1"/>
  <c r="AG483" i="1"/>
  <c r="AG484" i="1"/>
  <c r="AG485" i="1"/>
  <c r="AG486" i="1"/>
  <c r="AG487" i="1"/>
  <c r="AG488" i="1"/>
  <c r="AG489" i="1"/>
  <c r="AG490" i="1"/>
  <c r="AG491" i="1"/>
  <c r="AG492" i="1"/>
  <c r="AG493" i="1"/>
  <c r="AG494" i="1"/>
  <c r="AG495" i="1"/>
  <c r="AG496" i="1"/>
  <c r="AG497" i="1"/>
  <c r="AY419" i="1"/>
  <c r="BB419" i="1"/>
  <c r="AU419" i="1"/>
  <c r="AZ419" i="1"/>
  <c r="X401" i="1"/>
  <c r="Z401" i="1"/>
  <c r="AC401" i="1"/>
  <c r="AD401" i="1"/>
  <c r="AE401" i="1"/>
  <c r="AF401" i="1"/>
  <c r="AG401" i="1"/>
  <c r="X402" i="1"/>
  <c r="Z402" i="1"/>
  <c r="AC402" i="1"/>
  <c r="AD402" i="1"/>
  <c r="AE402" i="1"/>
  <c r="AF402" i="1"/>
  <c r="AG402" i="1"/>
  <c r="X403" i="1"/>
  <c r="Z403" i="1"/>
  <c r="AC403" i="1"/>
  <c r="AD403" i="1"/>
  <c r="AE403" i="1"/>
  <c r="AF403" i="1"/>
  <c r="AG403" i="1"/>
  <c r="X400" i="1"/>
  <c r="Z400" i="1"/>
  <c r="AC400" i="1"/>
  <c r="AD400" i="1"/>
  <c r="AE400" i="1"/>
  <c r="AF400" i="1"/>
  <c r="AG400" i="1"/>
  <c r="X404" i="1"/>
  <c r="Z404" i="1"/>
  <c r="AC404" i="1"/>
  <c r="AD404" i="1"/>
  <c r="AE404" i="1"/>
  <c r="AF404" i="1"/>
  <c r="AG404" i="1"/>
  <c r="X405" i="1"/>
  <c r="Z405" i="1"/>
  <c r="AC405" i="1"/>
  <c r="AD405" i="1"/>
  <c r="AE405" i="1"/>
  <c r="AF405" i="1"/>
  <c r="AG405" i="1"/>
  <c r="X399" i="1"/>
  <c r="Z399" i="1"/>
  <c r="AC399" i="1"/>
  <c r="AD399" i="1"/>
  <c r="AE399" i="1"/>
  <c r="AF399" i="1"/>
  <c r="AG399" i="1"/>
  <c r="X396" i="1"/>
  <c r="Z396" i="1"/>
  <c r="AC396" i="1"/>
  <c r="AD396" i="1"/>
  <c r="AE396" i="1"/>
  <c r="AF396" i="1"/>
  <c r="AG396" i="1"/>
  <c r="X398" i="1"/>
  <c r="Z398" i="1"/>
  <c r="AC398" i="1"/>
  <c r="AD398" i="1"/>
  <c r="AE398" i="1"/>
  <c r="AF398" i="1"/>
  <c r="AG398" i="1"/>
  <c r="X397" i="1"/>
  <c r="Z397" i="1"/>
  <c r="AC397" i="1"/>
  <c r="AD397" i="1"/>
  <c r="AE397" i="1"/>
  <c r="AF397" i="1"/>
  <c r="AG397" i="1"/>
  <c r="AV387" i="1"/>
  <c r="AZ387" i="1"/>
  <c r="AX387" i="1"/>
  <c r="X393" i="1"/>
  <c r="Z393" i="1"/>
  <c r="AC393" i="1"/>
  <c r="AD393" i="1"/>
  <c r="AE393" i="1"/>
  <c r="AF393" i="1"/>
  <c r="AG393" i="1"/>
  <c r="X394" i="1"/>
  <c r="Z394" i="1"/>
  <c r="AC394" i="1"/>
  <c r="AD394" i="1"/>
  <c r="AE394" i="1"/>
  <c r="AF394" i="1"/>
  <c r="AG394" i="1"/>
  <c r="X395" i="1"/>
  <c r="Z395" i="1"/>
  <c r="AC395" i="1"/>
  <c r="AD395" i="1"/>
  <c r="AE395" i="1"/>
  <c r="AF395" i="1"/>
  <c r="AG395" i="1"/>
  <c r="X406" i="1"/>
  <c r="Z406" i="1"/>
  <c r="AC406" i="1"/>
  <c r="AD406" i="1"/>
  <c r="AE406" i="1"/>
  <c r="AF406" i="1"/>
  <c r="AG406" i="1"/>
  <c r="X389" i="1"/>
  <c r="Z389" i="1"/>
  <c r="AC389" i="1"/>
  <c r="AD389" i="1"/>
  <c r="AE389" i="1"/>
  <c r="AF389" i="1"/>
  <c r="AG389" i="1"/>
  <c r="X390" i="1"/>
  <c r="Z390" i="1"/>
  <c r="AC390" i="1"/>
  <c r="AD390" i="1"/>
  <c r="AE390" i="1"/>
  <c r="AF390" i="1"/>
  <c r="AG390" i="1"/>
  <c r="X391" i="1"/>
  <c r="Z391" i="1"/>
  <c r="AC391" i="1"/>
  <c r="AD391" i="1"/>
  <c r="AE391" i="1"/>
  <c r="AF391" i="1"/>
  <c r="AG391" i="1"/>
  <c r="X392" i="1"/>
  <c r="Z392" i="1"/>
  <c r="AC392" i="1"/>
  <c r="AD392" i="1"/>
  <c r="AE392" i="1"/>
  <c r="AF392" i="1"/>
  <c r="AG392" i="1"/>
  <c r="X386" i="1"/>
  <c r="Z386" i="1"/>
  <c r="AC386" i="1"/>
  <c r="AD386" i="1"/>
  <c r="AE386" i="1"/>
  <c r="AF386" i="1"/>
  <c r="AG386" i="1"/>
  <c r="X387" i="1"/>
  <c r="Z387" i="1"/>
  <c r="AC387" i="1"/>
  <c r="AD387" i="1"/>
  <c r="AE387" i="1"/>
  <c r="AF387" i="1"/>
  <c r="AG387" i="1"/>
  <c r="X388" i="1"/>
  <c r="Z388" i="1"/>
  <c r="AC388" i="1"/>
  <c r="AD388" i="1"/>
  <c r="AE388" i="1"/>
  <c r="AF388" i="1"/>
  <c r="AG388" i="1"/>
  <c r="X381" i="1"/>
  <c r="Z381" i="1"/>
  <c r="AC381" i="1"/>
  <c r="AD381" i="1"/>
  <c r="AE381" i="1"/>
  <c r="AF381" i="1"/>
  <c r="AG381" i="1"/>
  <c r="X382" i="1"/>
  <c r="Z382" i="1"/>
  <c r="AC382" i="1"/>
  <c r="AD382" i="1"/>
  <c r="AE382" i="1"/>
  <c r="AF382" i="1"/>
  <c r="AG382" i="1"/>
  <c r="X383" i="1"/>
  <c r="Z383" i="1"/>
  <c r="AC383" i="1"/>
  <c r="AD383" i="1"/>
  <c r="AE383" i="1"/>
  <c r="AF383" i="1"/>
  <c r="AG383" i="1"/>
  <c r="X384" i="1"/>
  <c r="Z384" i="1"/>
  <c r="AC384" i="1"/>
  <c r="AD384" i="1"/>
  <c r="AE384" i="1"/>
  <c r="AF384" i="1"/>
  <c r="AG384" i="1"/>
  <c r="X378" i="1"/>
  <c r="Z378" i="1"/>
  <c r="AC378" i="1"/>
  <c r="AD378" i="1"/>
  <c r="AE378" i="1"/>
  <c r="AF378" i="1"/>
  <c r="AG378" i="1"/>
  <c r="X379" i="1"/>
  <c r="Z379" i="1"/>
  <c r="AC379" i="1"/>
  <c r="AD379" i="1"/>
  <c r="AE379" i="1"/>
  <c r="AF379" i="1"/>
  <c r="AG379" i="1"/>
  <c r="X380" i="1"/>
  <c r="Z380" i="1"/>
  <c r="AC380" i="1"/>
  <c r="AD380" i="1"/>
  <c r="AE380" i="1"/>
  <c r="AF380" i="1"/>
  <c r="AG380" i="1"/>
  <c r="X377" i="1"/>
  <c r="Z377" i="1"/>
  <c r="AC377" i="1"/>
  <c r="AD377" i="1"/>
  <c r="AE377" i="1"/>
  <c r="AF377" i="1"/>
  <c r="AG377" i="1"/>
  <c r="X369" i="1"/>
  <c r="Z369" i="1"/>
  <c r="AC369" i="1"/>
  <c r="AD369" i="1"/>
  <c r="AE369" i="1"/>
  <c r="AF369" i="1"/>
  <c r="AG369" i="1"/>
  <c r="X370" i="1"/>
  <c r="Z370" i="1"/>
  <c r="AC370" i="1"/>
  <c r="AD370" i="1"/>
  <c r="AE370" i="1"/>
  <c r="AF370" i="1"/>
  <c r="AG370" i="1"/>
  <c r="X371" i="1"/>
  <c r="Z371" i="1"/>
  <c r="AC371" i="1"/>
  <c r="AD371" i="1"/>
  <c r="AE371" i="1"/>
  <c r="AF371" i="1"/>
  <c r="AG371" i="1"/>
  <c r="X372" i="1"/>
  <c r="Z372" i="1"/>
  <c r="AC372" i="1"/>
  <c r="AD372" i="1"/>
  <c r="AE372" i="1"/>
  <c r="AF372" i="1"/>
  <c r="AG372" i="1"/>
  <c r="X364" i="1"/>
  <c r="Z364" i="1"/>
  <c r="AC364" i="1"/>
  <c r="AD364" i="1"/>
  <c r="AE364" i="1"/>
  <c r="AF364" i="1"/>
  <c r="AG364" i="1"/>
  <c r="X365" i="1"/>
  <c r="Z365" i="1"/>
  <c r="AC365" i="1"/>
  <c r="AD365" i="1"/>
  <c r="AE365" i="1"/>
  <c r="AF365" i="1"/>
  <c r="AG365" i="1"/>
  <c r="X366" i="1"/>
  <c r="Z366" i="1"/>
  <c r="AC366" i="1"/>
  <c r="AD366" i="1"/>
  <c r="AE366" i="1"/>
  <c r="AF366" i="1"/>
  <c r="AG366" i="1"/>
  <c r="X368" i="1"/>
  <c r="Z368" i="1"/>
  <c r="AC368" i="1"/>
  <c r="AD368" i="1"/>
  <c r="AE368" i="1"/>
  <c r="AF368" i="1"/>
  <c r="AG368" i="1"/>
  <c r="X373" i="1"/>
  <c r="Z373" i="1"/>
  <c r="AC373" i="1"/>
  <c r="AD373" i="1"/>
  <c r="AE373" i="1"/>
  <c r="AF373" i="1"/>
  <c r="AG373" i="1"/>
  <c r="X356" i="1"/>
  <c r="Z356" i="1"/>
  <c r="AC356" i="1"/>
  <c r="AD356" i="1"/>
  <c r="AE356" i="1"/>
  <c r="AF356" i="1"/>
  <c r="AG356" i="1"/>
  <c r="X362" i="1"/>
  <c r="Z362" i="1"/>
  <c r="AC362" i="1"/>
  <c r="AD362" i="1"/>
  <c r="AE362" i="1"/>
  <c r="AF362" i="1"/>
  <c r="AG362" i="1"/>
  <c r="X361" i="1"/>
  <c r="Z361" i="1"/>
  <c r="AC361" i="1"/>
  <c r="AD361" i="1"/>
  <c r="AE361" i="1"/>
  <c r="AF361" i="1"/>
  <c r="AG361" i="1"/>
  <c r="X360" i="1"/>
  <c r="Z360" i="1"/>
  <c r="AC360" i="1"/>
  <c r="AD360" i="1"/>
  <c r="AE360" i="1"/>
  <c r="AF360" i="1"/>
  <c r="AG360" i="1"/>
  <c r="X359" i="1"/>
  <c r="Z359" i="1"/>
  <c r="AC359" i="1"/>
  <c r="AD359" i="1"/>
  <c r="AE359" i="1"/>
  <c r="AF359" i="1"/>
  <c r="AG359" i="1"/>
  <c r="X358" i="1"/>
  <c r="Z358" i="1"/>
  <c r="AC358" i="1"/>
  <c r="AD358" i="1"/>
  <c r="AE358" i="1"/>
  <c r="AF358" i="1"/>
  <c r="AG358" i="1"/>
  <c r="X341" i="1"/>
  <c r="Z341" i="1"/>
  <c r="AC341" i="1"/>
  <c r="AD341" i="1"/>
  <c r="AE341" i="1"/>
  <c r="AF341" i="1"/>
  <c r="AG341" i="1"/>
  <c r="X342" i="1"/>
  <c r="Z342" i="1"/>
  <c r="AC342" i="1"/>
  <c r="AD342" i="1"/>
  <c r="AE342" i="1"/>
  <c r="AF342" i="1"/>
  <c r="AG342" i="1"/>
  <c r="X343" i="1"/>
  <c r="Z343" i="1"/>
  <c r="AC343" i="1"/>
  <c r="AD343" i="1"/>
  <c r="AE343" i="1"/>
  <c r="AF343" i="1"/>
  <c r="AG343" i="1"/>
  <c r="X344" i="1"/>
  <c r="Z344" i="1"/>
  <c r="AC344" i="1"/>
  <c r="AD344" i="1"/>
  <c r="AE344" i="1"/>
  <c r="AF344" i="1"/>
  <c r="AG344" i="1"/>
  <c r="X345" i="1"/>
  <c r="Z345" i="1"/>
  <c r="AC345" i="1"/>
  <c r="AD345" i="1"/>
  <c r="AE345" i="1"/>
  <c r="AF345" i="1"/>
  <c r="AG345" i="1"/>
  <c r="X346" i="1"/>
  <c r="Z346" i="1"/>
  <c r="AC346" i="1"/>
  <c r="AD346" i="1"/>
  <c r="AE346" i="1"/>
  <c r="AF346" i="1"/>
  <c r="AG346" i="1"/>
  <c r="X347" i="1"/>
  <c r="Z347" i="1"/>
  <c r="AC347" i="1"/>
  <c r="AD347" i="1"/>
  <c r="AE347" i="1"/>
  <c r="AF347" i="1"/>
  <c r="AG347" i="1"/>
  <c r="X348" i="1"/>
  <c r="Z348" i="1"/>
  <c r="AC348" i="1"/>
  <c r="AD348" i="1"/>
  <c r="AE348" i="1"/>
  <c r="AF348" i="1"/>
  <c r="AG348" i="1"/>
  <c r="X349" i="1"/>
  <c r="Z349" i="1"/>
  <c r="AC349" i="1"/>
  <c r="AD349" i="1"/>
  <c r="AE349" i="1"/>
  <c r="AF349" i="1"/>
  <c r="AG349" i="1"/>
  <c r="X350" i="1"/>
  <c r="Z350" i="1"/>
  <c r="AC350" i="1"/>
  <c r="AD350" i="1"/>
  <c r="AE350" i="1"/>
  <c r="AF350" i="1"/>
  <c r="AG350" i="1"/>
  <c r="X351" i="1"/>
  <c r="Z351" i="1"/>
  <c r="AC351" i="1"/>
  <c r="AD351" i="1"/>
  <c r="AE351" i="1"/>
  <c r="AF351" i="1"/>
  <c r="AG351" i="1"/>
  <c r="X352" i="1"/>
  <c r="Z352" i="1"/>
  <c r="AC352" i="1"/>
  <c r="AD352" i="1"/>
  <c r="AE352" i="1"/>
  <c r="AF352" i="1"/>
  <c r="AG352" i="1"/>
  <c r="X353" i="1"/>
  <c r="Z353" i="1"/>
  <c r="AC353" i="1"/>
  <c r="AD353" i="1"/>
  <c r="AE353" i="1"/>
  <c r="AF353" i="1"/>
  <c r="AG353" i="1"/>
  <c r="X354" i="1"/>
  <c r="Z354" i="1"/>
  <c r="AC354" i="1"/>
  <c r="AD354" i="1"/>
  <c r="AE354" i="1"/>
  <c r="AF354" i="1"/>
  <c r="AG354" i="1"/>
  <c r="X355" i="1"/>
  <c r="Z355" i="1"/>
  <c r="AC355" i="1"/>
  <c r="AD355" i="1"/>
  <c r="AE355" i="1"/>
  <c r="AF355" i="1"/>
  <c r="AG355" i="1"/>
  <c r="X357" i="1"/>
  <c r="Z357" i="1"/>
  <c r="AC357" i="1"/>
  <c r="AD357" i="1"/>
  <c r="AE357" i="1"/>
  <c r="AF357" i="1"/>
  <c r="AG357" i="1"/>
  <c r="X363" i="1"/>
  <c r="Z363" i="1"/>
  <c r="AC363" i="1"/>
  <c r="AD363" i="1"/>
  <c r="AE363" i="1"/>
  <c r="AF363" i="1"/>
  <c r="AG363" i="1"/>
  <c r="X367" i="1"/>
  <c r="Z367" i="1"/>
  <c r="AC367" i="1"/>
  <c r="AD367" i="1"/>
  <c r="AE367" i="1"/>
  <c r="AF367" i="1"/>
  <c r="AG367" i="1"/>
  <c r="X374" i="1"/>
  <c r="Z374" i="1"/>
  <c r="AC374" i="1"/>
  <c r="AD374" i="1"/>
  <c r="AE374" i="1"/>
  <c r="AF374" i="1"/>
  <c r="AG374" i="1"/>
  <c r="X339" i="1"/>
  <c r="Z339" i="1"/>
  <c r="AC339" i="1"/>
  <c r="AD339" i="1"/>
  <c r="AE339" i="1"/>
  <c r="AF339" i="1"/>
  <c r="AG339" i="1"/>
  <c r="X338" i="1"/>
  <c r="Z338" i="1"/>
  <c r="AC338" i="1"/>
  <c r="AD338" i="1"/>
  <c r="AE338" i="1"/>
  <c r="AF338" i="1"/>
  <c r="AG338" i="1"/>
  <c r="X340" i="1"/>
  <c r="Z340" i="1"/>
  <c r="AC340" i="1"/>
  <c r="AD340" i="1"/>
  <c r="AE340" i="1"/>
  <c r="AF340" i="1"/>
  <c r="AG340" i="1"/>
  <c r="X335" i="1"/>
  <c r="Z335" i="1"/>
  <c r="AC335" i="1"/>
  <c r="AD335" i="1"/>
  <c r="AE335" i="1"/>
  <c r="AF335" i="1"/>
  <c r="AG335" i="1"/>
  <c r="X336" i="1"/>
  <c r="Z336" i="1"/>
  <c r="AC336" i="1"/>
  <c r="AD336" i="1"/>
  <c r="AE336" i="1"/>
  <c r="AF336" i="1"/>
  <c r="AG336" i="1"/>
  <c r="X337" i="1"/>
  <c r="Z337" i="1"/>
  <c r="AC337" i="1"/>
  <c r="AD337" i="1"/>
  <c r="AE337" i="1"/>
  <c r="AF337" i="1"/>
  <c r="AG337" i="1"/>
  <c r="X375" i="1"/>
  <c r="Z375" i="1"/>
  <c r="AC375" i="1"/>
  <c r="AD375" i="1"/>
  <c r="AE375" i="1"/>
  <c r="AF375" i="1"/>
  <c r="AG375" i="1"/>
  <c r="X334" i="1"/>
  <c r="Z334" i="1"/>
  <c r="AC334" i="1"/>
  <c r="AD334" i="1"/>
  <c r="AE334" i="1"/>
  <c r="AF334" i="1"/>
  <c r="AG334" i="1"/>
  <c r="X322" i="1"/>
  <c r="Z322" i="1"/>
  <c r="AC322" i="1"/>
  <c r="AD322" i="1"/>
  <c r="AE322" i="1"/>
  <c r="AF322" i="1"/>
  <c r="AG322" i="1"/>
  <c r="X323" i="1"/>
  <c r="Z323" i="1"/>
  <c r="AC323" i="1"/>
  <c r="AD323" i="1"/>
  <c r="AE323" i="1"/>
  <c r="AF323" i="1"/>
  <c r="AG323" i="1"/>
  <c r="X324" i="1"/>
  <c r="Z324" i="1"/>
  <c r="AC324" i="1"/>
  <c r="AD324" i="1"/>
  <c r="AE324" i="1"/>
  <c r="AF324" i="1"/>
  <c r="AG324" i="1"/>
  <c r="X325" i="1"/>
  <c r="Z325" i="1"/>
  <c r="AC325" i="1"/>
  <c r="AD325" i="1"/>
  <c r="AE325" i="1"/>
  <c r="AF325" i="1"/>
  <c r="AG325" i="1"/>
  <c r="X326" i="1"/>
  <c r="Z326" i="1"/>
  <c r="AC326" i="1"/>
  <c r="AD326" i="1"/>
  <c r="AE326" i="1"/>
  <c r="AF326" i="1"/>
  <c r="AG326" i="1"/>
  <c r="X327" i="1"/>
  <c r="Z327" i="1"/>
  <c r="AC327" i="1"/>
  <c r="AD327" i="1"/>
  <c r="AE327" i="1"/>
  <c r="AF327" i="1"/>
  <c r="AG327" i="1"/>
  <c r="X319" i="1"/>
  <c r="Z319" i="1"/>
  <c r="AC319" i="1"/>
  <c r="AD319" i="1"/>
  <c r="AE319" i="1"/>
  <c r="AF319" i="1"/>
  <c r="AG319" i="1"/>
  <c r="X320" i="1"/>
  <c r="Z320" i="1"/>
  <c r="AC320" i="1"/>
  <c r="AD320" i="1"/>
  <c r="AE320" i="1"/>
  <c r="AF320" i="1"/>
  <c r="AG320" i="1"/>
  <c r="X321" i="1"/>
  <c r="Z321" i="1"/>
  <c r="AC321" i="1"/>
  <c r="AD321" i="1"/>
  <c r="AE321" i="1"/>
  <c r="AF321" i="1"/>
  <c r="AG321" i="1"/>
  <c r="X328" i="1"/>
  <c r="Z328" i="1"/>
  <c r="AC328" i="1"/>
  <c r="AD328" i="1"/>
  <c r="AE328" i="1"/>
  <c r="AF328" i="1"/>
  <c r="AG328" i="1"/>
  <c r="X329" i="1"/>
  <c r="Z329" i="1"/>
  <c r="AC329" i="1"/>
  <c r="AD329" i="1"/>
  <c r="AE329" i="1"/>
  <c r="AF329" i="1"/>
  <c r="AG329" i="1"/>
  <c r="X330" i="1"/>
  <c r="Z330" i="1"/>
  <c r="AC330" i="1"/>
  <c r="AD330" i="1"/>
  <c r="AE330" i="1"/>
  <c r="AF330" i="1"/>
  <c r="AG330" i="1"/>
  <c r="X332" i="1"/>
  <c r="Z332" i="1"/>
  <c r="AC332" i="1"/>
  <c r="AD332" i="1"/>
  <c r="AE332" i="1"/>
  <c r="AF332" i="1"/>
  <c r="AG332" i="1"/>
  <c r="X311" i="1"/>
  <c r="Z311" i="1"/>
  <c r="AC311" i="1"/>
  <c r="AD311" i="1"/>
  <c r="AE311" i="1"/>
  <c r="AF311" i="1"/>
  <c r="AG311" i="1"/>
  <c r="X310" i="1"/>
  <c r="Z310" i="1"/>
  <c r="AC310" i="1"/>
  <c r="AD310" i="1"/>
  <c r="AE310" i="1"/>
  <c r="AF310" i="1"/>
  <c r="AG310" i="1"/>
  <c r="X309" i="1"/>
  <c r="Z309" i="1"/>
  <c r="AC309" i="1"/>
  <c r="AD309" i="1"/>
  <c r="AE309" i="1"/>
  <c r="AF309" i="1"/>
  <c r="AG309" i="1"/>
  <c r="X312" i="1"/>
  <c r="Z312" i="1"/>
  <c r="AC312" i="1"/>
  <c r="AD312" i="1"/>
  <c r="AE312" i="1"/>
  <c r="AF312" i="1"/>
  <c r="AG312" i="1"/>
  <c r="X313" i="1"/>
  <c r="Z313" i="1"/>
  <c r="AC313" i="1"/>
  <c r="AD313" i="1"/>
  <c r="AE313" i="1"/>
  <c r="AF313" i="1"/>
  <c r="AG313" i="1"/>
  <c r="X314" i="1"/>
  <c r="Z314" i="1"/>
  <c r="AC314" i="1"/>
  <c r="AD314" i="1"/>
  <c r="AE314" i="1"/>
  <c r="AF314" i="1"/>
  <c r="AG314" i="1"/>
  <c r="X315" i="1"/>
  <c r="Z315" i="1"/>
  <c r="AC315" i="1"/>
  <c r="AD315" i="1"/>
  <c r="AE315" i="1"/>
  <c r="AF315" i="1"/>
  <c r="AG315" i="1"/>
  <c r="X316" i="1"/>
  <c r="Z316" i="1"/>
  <c r="AC316" i="1"/>
  <c r="AD316" i="1"/>
  <c r="AE316" i="1"/>
  <c r="AF316" i="1"/>
  <c r="AG316" i="1"/>
  <c r="X317" i="1"/>
  <c r="Z317" i="1"/>
  <c r="AC317" i="1"/>
  <c r="AD317" i="1"/>
  <c r="AE317" i="1"/>
  <c r="AF317" i="1"/>
  <c r="AG317" i="1"/>
  <c r="X318" i="1"/>
  <c r="Z318" i="1"/>
  <c r="AC318" i="1"/>
  <c r="AD318" i="1"/>
  <c r="AE318" i="1"/>
  <c r="AF318" i="1"/>
  <c r="AG318" i="1"/>
  <c r="X308" i="1"/>
  <c r="Z308" i="1"/>
  <c r="AC308" i="1"/>
  <c r="AD308" i="1"/>
  <c r="AE308" i="1"/>
  <c r="AF308" i="1"/>
  <c r="AG308" i="1"/>
  <c r="X289" i="1"/>
  <c r="Z289" i="1"/>
  <c r="AC289" i="1"/>
  <c r="AD289" i="1"/>
  <c r="AE289" i="1"/>
  <c r="AF289" i="1"/>
  <c r="AG289" i="1"/>
  <c r="X290" i="1"/>
  <c r="Z290" i="1"/>
  <c r="AC290" i="1"/>
  <c r="AD290" i="1"/>
  <c r="AE290" i="1"/>
  <c r="AF290" i="1"/>
  <c r="AG290" i="1"/>
  <c r="X291" i="1"/>
  <c r="Z291" i="1"/>
  <c r="AC291" i="1"/>
  <c r="AD291" i="1"/>
  <c r="AE291" i="1"/>
  <c r="AF291" i="1"/>
  <c r="AG291" i="1"/>
  <c r="X288" i="1"/>
  <c r="Z288" i="1"/>
  <c r="AC288" i="1"/>
  <c r="AD288" i="1"/>
  <c r="AE288" i="1"/>
  <c r="AF288" i="1"/>
  <c r="AG288" i="1"/>
  <c r="X292" i="1"/>
  <c r="Z292" i="1"/>
  <c r="AC292" i="1"/>
  <c r="AD292" i="1"/>
  <c r="AE292" i="1"/>
  <c r="AF292" i="1"/>
  <c r="AG292" i="1"/>
  <c r="X293" i="1"/>
  <c r="Z293" i="1"/>
  <c r="AC293" i="1"/>
  <c r="AD293" i="1"/>
  <c r="AE293" i="1"/>
  <c r="AF293" i="1"/>
  <c r="AG293" i="1"/>
  <c r="X294" i="1"/>
  <c r="Z294" i="1"/>
  <c r="AC294" i="1"/>
  <c r="AD294" i="1"/>
  <c r="AE294" i="1"/>
  <c r="AF294" i="1"/>
  <c r="AG294" i="1"/>
  <c r="X295" i="1"/>
  <c r="Z295" i="1"/>
  <c r="AC295" i="1"/>
  <c r="AD295" i="1"/>
  <c r="AE295" i="1"/>
  <c r="AF295" i="1"/>
  <c r="AG295" i="1"/>
  <c r="X296" i="1"/>
  <c r="Z296" i="1"/>
  <c r="AC296" i="1"/>
  <c r="AD296" i="1"/>
  <c r="AE296" i="1"/>
  <c r="AF296" i="1"/>
  <c r="AG296" i="1"/>
  <c r="X297" i="1"/>
  <c r="Z297" i="1"/>
  <c r="AC297" i="1"/>
  <c r="AD297" i="1"/>
  <c r="AE297" i="1"/>
  <c r="AF297" i="1"/>
  <c r="AG297" i="1"/>
  <c r="X298" i="1"/>
  <c r="Z298" i="1"/>
  <c r="AC298" i="1"/>
  <c r="AD298" i="1"/>
  <c r="AE298" i="1"/>
  <c r="AF298" i="1"/>
  <c r="AG298" i="1"/>
  <c r="X299" i="1"/>
  <c r="Z299" i="1"/>
  <c r="AC299" i="1"/>
  <c r="AD299" i="1"/>
  <c r="AE299" i="1"/>
  <c r="AF299" i="1"/>
  <c r="AG299" i="1"/>
  <c r="X301" i="1"/>
  <c r="Z301" i="1"/>
  <c r="AC301" i="1"/>
  <c r="AD301" i="1"/>
  <c r="AE301" i="1"/>
  <c r="AF301" i="1"/>
  <c r="AG301" i="1"/>
  <c r="X287" i="1"/>
  <c r="Z287" i="1"/>
  <c r="AC287" i="1"/>
  <c r="AD287" i="1"/>
  <c r="AE287" i="1"/>
  <c r="AF287" i="1"/>
  <c r="AG287" i="1"/>
  <c r="X303" i="1"/>
  <c r="Z303" i="1"/>
  <c r="AC303" i="1"/>
  <c r="AD303" i="1"/>
  <c r="AE303" i="1"/>
  <c r="AF303" i="1"/>
  <c r="AG303" i="1"/>
  <c r="X279" i="1"/>
  <c r="Z279" i="1"/>
  <c r="AC279" i="1"/>
  <c r="AD279" i="1"/>
  <c r="AE279" i="1"/>
  <c r="AF279" i="1"/>
  <c r="AG279" i="1"/>
  <c r="X280" i="1"/>
  <c r="Z280" i="1"/>
  <c r="AC280" i="1"/>
  <c r="AD280" i="1"/>
  <c r="AE280" i="1"/>
  <c r="AF280" i="1"/>
  <c r="AG280" i="1"/>
  <c r="X282" i="1"/>
  <c r="Z282" i="1"/>
  <c r="AC282" i="1"/>
  <c r="AD282" i="1"/>
  <c r="AE282" i="1"/>
  <c r="AF282" i="1"/>
  <c r="AG282" i="1"/>
  <c r="X284" i="1"/>
  <c r="Z284" i="1"/>
  <c r="AC284" i="1"/>
  <c r="AD284" i="1"/>
  <c r="AE284" i="1"/>
  <c r="AF284" i="1"/>
  <c r="AG284" i="1"/>
  <c r="X281" i="1"/>
  <c r="Z281" i="1"/>
  <c r="AC281" i="1"/>
  <c r="AD281" i="1"/>
  <c r="AE281" i="1"/>
  <c r="AF281" i="1"/>
  <c r="AG281" i="1"/>
  <c r="X283" i="1"/>
  <c r="Z283" i="1"/>
  <c r="AC283" i="1"/>
  <c r="AD283" i="1"/>
  <c r="AE283" i="1"/>
  <c r="AF283" i="1"/>
  <c r="AG283" i="1"/>
  <c r="X278" i="1"/>
  <c r="Z278" i="1"/>
  <c r="AC278" i="1"/>
  <c r="AD278" i="1"/>
  <c r="AE278" i="1"/>
  <c r="AF278" i="1"/>
  <c r="AG278" i="1"/>
  <c r="X285" i="1"/>
  <c r="Z285" i="1"/>
  <c r="AC285" i="1"/>
  <c r="AD285" i="1"/>
  <c r="AE285" i="1"/>
  <c r="AF285" i="1"/>
  <c r="AG285" i="1"/>
  <c r="X286" i="1"/>
  <c r="Z286" i="1"/>
  <c r="AC286" i="1"/>
  <c r="AD286" i="1"/>
  <c r="AE286" i="1"/>
  <c r="AF286" i="1"/>
  <c r="AG286" i="1"/>
  <c r="X302" i="1"/>
  <c r="Z302" i="1"/>
  <c r="AC302" i="1"/>
  <c r="AD302" i="1"/>
  <c r="AE302" i="1"/>
  <c r="AF302" i="1"/>
  <c r="AG302" i="1"/>
  <c r="X277" i="1"/>
  <c r="Z277" i="1"/>
  <c r="AC277" i="1"/>
  <c r="AD277" i="1"/>
  <c r="AE277" i="1"/>
  <c r="AF277" i="1"/>
  <c r="AG277" i="1"/>
  <c r="X300" i="1"/>
  <c r="Z300" i="1"/>
  <c r="AC300" i="1"/>
  <c r="AD300" i="1"/>
  <c r="AE300" i="1"/>
  <c r="AF300" i="1"/>
  <c r="AG300" i="1"/>
  <c r="X304" i="1"/>
  <c r="Z304" i="1"/>
  <c r="AC304" i="1"/>
  <c r="AD304" i="1"/>
  <c r="AE304" i="1"/>
  <c r="AF304" i="1"/>
  <c r="AG304" i="1"/>
  <c r="X305" i="1"/>
  <c r="Z305" i="1"/>
  <c r="AC305" i="1"/>
  <c r="AD305" i="1"/>
  <c r="AE305" i="1"/>
  <c r="AF305" i="1"/>
  <c r="AG305" i="1"/>
  <c r="X306" i="1"/>
  <c r="Z306" i="1"/>
  <c r="AC306" i="1"/>
  <c r="AD306" i="1"/>
  <c r="AE306" i="1"/>
  <c r="AF306" i="1"/>
  <c r="AG306" i="1"/>
  <c r="X242" i="1"/>
  <c r="Z242" i="1"/>
  <c r="AC242" i="1"/>
  <c r="AD242" i="1"/>
  <c r="AE242" i="1"/>
  <c r="AF242" i="1"/>
  <c r="AG242" i="1"/>
  <c r="X243" i="1"/>
  <c r="Z243" i="1"/>
  <c r="AC243" i="1"/>
  <c r="AD243" i="1"/>
  <c r="AE243" i="1"/>
  <c r="AF243" i="1"/>
  <c r="AG243" i="1"/>
  <c r="X244" i="1"/>
  <c r="Z244" i="1"/>
  <c r="AC244" i="1"/>
  <c r="AD244" i="1"/>
  <c r="AE244" i="1"/>
  <c r="AF244" i="1"/>
  <c r="AG244" i="1"/>
  <c r="X245" i="1"/>
  <c r="Z245" i="1"/>
  <c r="AC245" i="1"/>
  <c r="AD245" i="1"/>
  <c r="AE245" i="1"/>
  <c r="AF245" i="1"/>
  <c r="AG245" i="1"/>
  <c r="X241" i="1"/>
  <c r="Z241" i="1"/>
  <c r="AC241" i="1"/>
  <c r="AD241" i="1"/>
  <c r="AE241" i="1"/>
  <c r="AF241" i="1"/>
  <c r="AG241" i="1"/>
  <c r="X246" i="1"/>
  <c r="Z246" i="1"/>
  <c r="AC246" i="1"/>
  <c r="AD246" i="1"/>
  <c r="AE246" i="1"/>
  <c r="AF246" i="1"/>
  <c r="AG246" i="1"/>
  <c r="X240" i="1"/>
  <c r="Z240" i="1"/>
  <c r="AC240" i="1"/>
  <c r="AD240" i="1"/>
  <c r="AE240" i="1"/>
  <c r="AF240" i="1"/>
  <c r="AG240" i="1"/>
  <c r="X247" i="1"/>
  <c r="Z247" i="1"/>
  <c r="AC247" i="1"/>
  <c r="AD247" i="1"/>
  <c r="AE247" i="1"/>
  <c r="AF247" i="1"/>
  <c r="AG247" i="1"/>
  <c r="X274" i="1"/>
  <c r="Z274" i="1"/>
  <c r="AC274" i="1"/>
  <c r="AD274" i="1"/>
  <c r="AE274" i="1"/>
  <c r="AF274" i="1"/>
  <c r="AG274" i="1"/>
  <c r="X275" i="1"/>
  <c r="Z275" i="1"/>
  <c r="AC275" i="1"/>
  <c r="AD275" i="1"/>
  <c r="AE275" i="1"/>
  <c r="AF275" i="1"/>
  <c r="AG275" i="1"/>
  <c r="X276" i="1"/>
  <c r="Z276" i="1"/>
  <c r="AC276" i="1"/>
  <c r="AD276" i="1"/>
  <c r="AE276" i="1"/>
  <c r="AF276" i="1"/>
  <c r="AG276" i="1"/>
  <c r="X239" i="1"/>
  <c r="Z239" i="1"/>
  <c r="AC239" i="1"/>
  <c r="AD239" i="1"/>
  <c r="AE239" i="1"/>
  <c r="AF239" i="1"/>
  <c r="AG239" i="1"/>
  <c r="X238" i="1"/>
  <c r="Z238" i="1"/>
  <c r="AC238" i="1"/>
  <c r="AD238" i="1"/>
  <c r="AE238" i="1"/>
  <c r="AF238" i="1"/>
  <c r="AG238" i="1"/>
  <c r="X237" i="1"/>
  <c r="Z237" i="1"/>
  <c r="AC237" i="1"/>
  <c r="AD237" i="1"/>
  <c r="AE237" i="1"/>
  <c r="AF237" i="1"/>
  <c r="AG237" i="1"/>
  <c r="X236" i="1"/>
  <c r="Z236" i="1"/>
  <c r="AC236" i="1"/>
  <c r="AD236" i="1"/>
  <c r="AE236" i="1"/>
  <c r="AF236" i="1"/>
  <c r="AG236" i="1"/>
  <c r="X307" i="1"/>
  <c r="Z307" i="1"/>
  <c r="AC307" i="1"/>
  <c r="AD307" i="1"/>
  <c r="AE307" i="1"/>
  <c r="AF307" i="1"/>
  <c r="AG307" i="1"/>
  <c r="X235" i="1"/>
  <c r="Z235" i="1"/>
  <c r="AC235" i="1"/>
  <c r="AD235" i="1"/>
  <c r="AE235" i="1"/>
  <c r="AF235" i="1"/>
  <c r="AG235" i="1"/>
  <c r="X331" i="1"/>
  <c r="Z331" i="1"/>
  <c r="AC331" i="1"/>
  <c r="AD331" i="1"/>
  <c r="AE331" i="1"/>
  <c r="AF331" i="1"/>
  <c r="AG331" i="1"/>
  <c r="X234" i="1"/>
  <c r="Z234" i="1"/>
  <c r="AC234" i="1"/>
  <c r="AD234" i="1"/>
  <c r="AE234" i="1"/>
  <c r="AF234" i="1"/>
  <c r="AG234" i="1"/>
  <c r="X333" i="1"/>
  <c r="Z333" i="1"/>
  <c r="AC333" i="1"/>
  <c r="AD333" i="1"/>
  <c r="AE333" i="1"/>
  <c r="AF333" i="1"/>
  <c r="AG333" i="1"/>
  <c r="X385" i="1"/>
  <c r="Z385" i="1"/>
  <c r="AC385" i="1"/>
  <c r="AD385" i="1"/>
  <c r="AE385" i="1"/>
  <c r="AF385" i="1"/>
  <c r="AG385" i="1"/>
  <c r="X376" i="1"/>
  <c r="Z376" i="1"/>
  <c r="AC376" i="1"/>
  <c r="AD376" i="1"/>
  <c r="AE376" i="1"/>
  <c r="AF376" i="1"/>
  <c r="AG376" i="1"/>
  <c r="X264" i="1"/>
  <c r="Z264" i="1"/>
  <c r="AC264" i="1"/>
  <c r="AD264" i="1"/>
  <c r="AE264" i="1"/>
  <c r="AF264" i="1"/>
  <c r="AG264" i="1"/>
  <c r="AC15" i="1"/>
  <c r="AF15" i="1"/>
  <c r="AG15" i="1"/>
  <c r="AC13" i="1"/>
  <c r="AF13" i="1"/>
  <c r="AG13" i="1"/>
  <c r="AC8" i="1"/>
  <c r="AF8" i="1"/>
  <c r="AG8" i="1"/>
  <c r="AG7" i="1"/>
  <c r="Z7" i="1"/>
  <c r="Z8" i="1"/>
  <c r="Z9" i="1"/>
  <c r="Z10" i="1"/>
  <c r="Z11" i="1"/>
  <c r="Z12" i="1"/>
  <c r="Z13" i="1"/>
  <c r="Z14" i="1"/>
  <c r="Z15" i="1"/>
  <c r="Z266" i="1"/>
  <c r="Z16" i="1"/>
  <c r="Z17" i="1"/>
  <c r="Z253" i="1"/>
  <c r="Z254" i="1"/>
  <c r="Z267" i="1"/>
  <c r="Z268" i="1"/>
  <c r="Z18" i="1"/>
  <c r="Z19" i="1"/>
  <c r="Z20" i="1"/>
  <c r="Z21" i="1"/>
  <c r="Z22" i="1"/>
  <c r="Z23" i="1"/>
  <c r="Z24" i="1"/>
  <c r="Z269" i="1"/>
  <c r="Z25" i="1"/>
  <c r="Z26" i="1"/>
  <c r="Z27" i="1"/>
  <c r="Z28" i="1"/>
  <c r="Z29" i="1"/>
  <c r="Z30" i="1"/>
  <c r="Z31" i="1"/>
  <c r="Z32" i="1"/>
  <c r="Z33" i="1"/>
  <c r="Z34" i="1"/>
  <c r="Z35" i="1"/>
  <c r="Z36" i="1"/>
  <c r="Z37" i="1"/>
  <c r="Z38" i="1"/>
  <c r="Z39" i="1"/>
  <c r="Z40" i="1"/>
  <c r="Z265" i="1"/>
  <c r="Z41" i="1"/>
  <c r="Z270" i="1"/>
  <c r="Z42" i="1"/>
  <c r="Z271" i="1"/>
  <c r="Z43" i="1"/>
  <c r="Z44" i="1"/>
  <c r="Z45" i="1"/>
  <c r="Z46" i="1"/>
  <c r="Z47" i="1"/>
  <c r="Z48" i="1"/>
  <c r="Z49" i="1"/>
  <c r="Z50" i="1"/>
  <c r="Z51" i="1"/>
  <c r="Z52" i="1"/>
  <c r="Z53" i="1"/>
  <c r="Z54" i="1"/>
  <c r="Z55" i="1"/>
  <c r="Z56" i="1"/>
  <c r="Z57" i="1"/>
  <c r="Z58" i="1"/>
  <c r="Z59" i="1"/>
  <c r="Z60" i="1"/>
  <c r="Z61" i="1"/>
  <c r="Z62" i="1"/>
  <c r="Z63" i="1"/>
  <c r="Z64" i="1"/>
  <c r="Z65" i="1"/>
  <c r="Z248" i="1"/>
  <c r="Z66" i="1"/>
  <c r="Z67" i="1"/>
  <c r="Z68" i="1"/>
  <c r="Z69" i="1"/>
  <c r="Z70" i="1"/>
  <c r="Z71" i="1"/>
  <c r="Z72" i="1"/>
  <c r="Z255" i="1"/>
  <c r="Z73" i="1"/>
  <c r="Z74" i="1"/>
  <c r="Z75" i="1"/>
  <c r="Z76" i="1"/>
  <c r="Z77" i="1"/>
  <c r="Z78" i="1"/>
  <c r="Z79" i="1"/>
  <c r="Z80" i="1"/>
  <c r="Z81" i="1"/>
  <c r="Z82" i="1"/>
  <c r="Z83" i="1"/>
  <c r="Z84" i="1"/>
  <c r="Z85" i="1"/>
  <c r="Z86" i="1"/>
  <c r="Z87" i="1"/>
  <c r="Z88" i="1"/>
  <c r="Z89" i="1"/>
  <c r="Z90" i="1"/>
  <c r="Z91" i="1"/>
  <c r="Z92" i="1"/>
  <c r="Z256" i="1"/>
  <c r="Z93" i="1"/>
  <c r="Z94" i="1"/>
  <c r="Z95" i="1"/>
  <c r="Z96" i="1"/>
  <c r="Z97" i="1"/>
  <c r="Z98" i="1"/>
  <c r="Z99" i="1"/>
  <c r="Z100" i="1"/>
  <c r="Z101" i="1"/>
  <c r="Z102" i="1"/>
  <c r="Z103" i="1"/>
  <c r="Z257" i="1"/>
  <c r="Z104" i="1"/>
  <c r="Z258"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249" i="1"/>
  <c r="Z135" i="1"/>
  <c r="Z136" i="1"/>
  <c r="Z137" i="1"/>
  <c r="Z138" i="1"/>
  <c r="Z259" i="1"/>
  <c r="Z140" i="1"/>
  <c r="Z141" i="1"/>
  <c r="Z260" i="1"/>
  <c r="Z142" i="1"/>
  <c r="Z143" i="1"/>
  <c r="Z144" i="1"/>
  <c r="Z145" i="1"/>
  <c r="Z146" i="1"/>
  <c r="Z147" i="1"/>
  <c r="Z148" i="1"/>
  <c r="Z149" i="1"/>
  <c r="Z150" i="1"/>
  <c r="Z151" i="1"/>
  <c r="Z152" i="1"/>
  <c r="Z250" i="1"/>
  <c r="Z251" i="1"/>
  <c r="Z153" i="1"/>
  <c r="Z154" i="1"/>
  <c r="Z155" i="1"/>
  <c r="Z156" i="1"/>
  <c r="Z261" i="1"/>
  <c r="Z262" i="1"/>
  <c r="Z263" i="1"/>
  <c r="Z157" i="1"/>
  <c r="Z158" i="1"/>
  <c r="Z159" i="1"/>
  <c r="Z160" i="1"/>
  <c r="Z161" i="1"/>
  <c r="Z162" i="1"/>
  <c r="Z163" i="1"/>
  <c r="Z164" i="1"/>
  <c r="Z165" i="1"/>
  <c r="Z166" i="1"/>
  <c r="Z167" i="1"/>
  <c r="Z168" i="1"/>
  <c r="Z169" i="1"/>
  <c r="Z170" i="1"/>
  <c r="Z171" i="1"/>
  <c r="Z172" i="1"/>
  <c r="Z173" i="1"/>
  <c r="Z174" i="1"/>
  <c r="Z175" i="1"/>
  <c r="Z176" i="1"/>
  <c r="Z177" i="1"/>
  <c r="Z178" i="1"/>
  <c r="Z179" i="1"/>
  <c r="Z252"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72" i="1"/>
  <c r="Z230" i="1"/>
  <c r="Z231" i="1"/>
  <c r="Z273" i="1"/>
  <c r="Z232" i="1"/>
  <c r="Z233" i="1"/>
  <c r="X68" i="1"/>
  <c r="X69" i="1"/>
  <c r="X70" i="1"/>
  <c r="X71" i="1"/>
  <c r="X72" i="1"/>
  <c r="X255" i="1"/>
  <c r="X73" i="1"/>
  <c r="X74" i="1"/>
  <c r="X75" i="1"/>
  <c r="X76" i="1"/>
  <c r="X77" i="1"/>
  <c r="X78" i="1"/>
  <c r="X79" i="1"/>
  <c r="X80" i="1"/>
  <c r="X81" i="1"/>
  <c r="X82" i="1"/>
  <c r="X83" i="1"/>
  <c r="X84" i="1"/>
  <c r="X85" i="1"/>
  <c r="X86" i="1"/>
  <c r="X87" i="1"/>
  <c r="X88" i="1"/>
  <c r="X89" i="1"/>
  <c r="X90" i="1"/>
  <c r="X91" i="1"/>
  <c r="X92" i="1"/>
  <c r="X256" i="1"/>
  <c r="X93" i="1"/>
  <c r="X94" i="1"/>
  <c r="X95" i="1"/>
  <c r="X96" i="1"/>
  <c r="X97" i="1"/>
  <c r="X98" i="1"/>
  <c r="X99" i="1"/>
  <c r="X100" i="1"/>
  <c r="X101" i="1"/>
  <c r="X102" i="1"/>
  <c r="X103" i="1"/>
  <c r="X257" i="1"/>
  <c r="X104" i="1"/>
  <c r="X258"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249" i="1"/>
  <c r="X135" i="1"/>
  <c r="X136" i="1"/>
  <c r="X137" i="1"/>
  <c r="X138" i="1"/>
  <c r="X259" i="1"/>
  <c r="X139" i="1"/>
  <c r="X140" i="1"/>
  <c r="X141" i="1"/>
  <c r="X260" i="1"/>
  <c r="X142" i="1"/>
  <c r="X143" i="1"/>
  <c r="X144" i="1"/>
  <c r="X145" i="1"/>
  <c r="X146" i="1"/>
  <c r="X147" i="1"/>
  <c r="X148" i="1"/>
  <c r="X149" i="1"/>
  <c r="X150" i="1"/>
  <c r="X151" i="1"/>
  <c r="X152" i="1"/>
  <c r="X250" i="1"/>
  <c r="X251" i="1"/>
  <c r="X153" i="1"/>
  <c r="X154" i="1"/>
  <c r="X155" i="1"/>
  <c r="X156" i="1"/>
  <c r="X261" i="1"/>
  <c r="X262" i="1"/>
  <c r="X263" i="1"/>
  <c r="X157" i="1"/>
  <c r="X158" i="1"/>
  <c r="X159" i="1"/>
  <c r="X160" i="1"/>
  <c r="X161" i="1"/>
  <c r="X162" i="1"/>
  <c r="X163" i="1"/>
  <c r="X164" i="1"/>
  <c r="X165" i="1"/>
  <c r="X166" i="1"/>
  <c r="X167" i="1"/>
  <c r="X168" i="1"/>
  <c r="X169" i="1"/>
  <c r="X170" i="1"/>
  <c r="X171" i="1"/>
  <c r="X172" i="1"/>
  <c r="X173" i="1"/>
  <c r="X174" i="1"/>
  <c r="X175" i="1"/>
  <c r="X176" i="1"/>
  <c r="X177" i="1"/>
  <c r="X178" i="1"/>
  <c r="X179" i="1"/>
  <c r="X252"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72" i="1"/>
  <c r="X230" i="1"/>
  <c r="X231" i="1"/>
  <c r="X273" i="1"/>
  <c r="X232" i="1"/>
  <c r="X233" i="1"/>
  <c r="AC68" i="1"/>
  <c r="AC69" i="1"/>
  <c r="AC70" i="1"/>
  <c r="AC71" i="1"/>
  <c r="AC72" i="1"/>
  <c r="AC255" i="1"/>
  <c r="AC73" i="1"/>
  <c r="AC74" i="1"/>
  <c r="AC75" i="1"/>
  <c r="AC76" i="1"/>
  <c r="AC77" i="1"/>
  <c r="AC78" i="1"/>
  <c r="AC79" i="1"/>
  <c r="AC80" i="1"/>
  <c r="AC81" i="1"/>
  <c r="AC82" i="1"/>
  <c r="AC83" i="1"/>
  <c r="AC84" i="1"/>
  <c r="AC85" i="1"/>
  <c r="AC86" i="1"/>
  <c r="AC87" i="1"/>
  <c r="AC88" i="1"/>
  <c r="AC89" i="1"/>
  <c r="AC90" i="1"/>
  <c r="AC91" i="1"/>
  <c r="AC92" i="1"/>
  <c r="AC256" i="1"/>
  <c r="AC93" i="1"/>
  <c r="AC94" i="1"/>
  <c r="AC95" i="1"/>
  <c r="AC96" i="1"/>
  <c r="AC97" i="1"/>
  <c r="AC98" i="1"/>
  <c r="AC99" i="1"/>
  <c r="AC100" i="1"/>
  <c r="AC101" i="1"/>
  <c r="AC102" i="1"/>
  <c r="AC103" i="1"/>
  <c r="AC257" i="1"/>
  <c r="AC104" i="1"/>
  <c r="AC258"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249" i="1"/>
  <c r="AC135" i="1"/>
  <c r="AC136" i="1"/>
  <c r="AC137" i="1"/>
  <c r="AC138" i="1"/>
  <c r="AC259" i="1"/>
  <c r="AC139" i="1"/>
  <c r="AC140" i="1"/>
  <c r="AC141" i="1"/>
  <c r="AC260" i="1"/>
  <c r="AC142" i="1"/>
  <c r="AC143" i="1"/>
  <c r="AC144" i="1"/>
  <c r="AC145" i="1"/>
  <c r="AC146" i="1"/>
  <c r="AC147" i="1"/>
  <c r="AC148" i="1"/>
  <c r="AC149" i="1"/>
  <c r="AC150" i="1"/>
  <c r="AC151" i="1"/>
  <c r="AC152" i="1"/>
  <c r="AC250" i="1"/>
  <c r="AC251" i="1"/>
  <c r="AC153" i="1"/>
  <c r="AC154" i="1"/>
  <c r="AC155" i="1"/>
  <c r="AC156" i="1"/>
  <c r="AC261" i="1"/>
  <c r="AC262" i="1"/>
  <c r="AC263"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252"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72" i="1"/>
  <c r="AC230" i="1"/>
  <c r="AC231" i="1"/>
  <c r="AC273" i="1"/>
  <c r="AC232" i="1"/>
  <c r="AC233" i="1"/>
  <c r="AD68" i="1"/>
  <c r="AD69" i="1"/>
  <c r="AD70" i="1"/>
  <c r="AD71" i="1"/>
  <c r="AD72" i="1"/>
  <c r="AD255" i="1"/>
  <c r="AD73" i="1"/>
  <c r="AD74" i="1"/>
  <c r="AD75" i="1"/>
  <c r="AD76" i="1"/>
  <c r="AD77" i="1"/>
  <c r="AD78" i="1"/>
  <c r="AD79" i="1"/>
  <c r="AD80" i="1"/>
  <c r="AD81" i="1"/>
  <c r="AD82" i="1"/>
  <c r="AD83" i="1"/>
  <c r="AD84" i="1"/>
  <c r="AD85" i="1"/>
  <c r="AD86" i="1"/>
  <c r="AD87" i="1"/>
  <c r="AD88" i="1"/>
  <c r="AD89" i="1"/>
  <c r="AD90" i="1"/>
  <c r="AD91" i="1"/>
  <c r="AD92" i="1"/>
  <c r="AD256" i="1"/>
  <c r="AD93" i="1"/>
  <c r="AD94" i="1"/>
  <c r="AD95" i="1"/>
  <c r="AD96" i="1"/>
  <c r="AD97" i="1"/>
  <c r="AD98" i="1"/>
  <c r="AD99" i="1"/>
  <c r="AD100" i="1"/>
  <c r="AD101" i="1"/>
  <c r="AD102" i="1"/>
  <c r="AD103" i="1"/>
  <c r="AD257" i="1"/>
  <c r="AD104" i="1"/>
  <c r="AD258"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249" i="1"/>
  <c r="AD135" i="1"/>
  <c r="AD136" i="1"/>
  <c r="AD137" i="1"/>
  <c r="AD138" i="1"/>
  <c r="AD259" i="1"/>
  <c r="AD139" i="1"/>
  <c r="AD140" i="1"/>
  <c r="AD141" i="1"/>
  <c r="AD260" i="1"/>
  <c r="AD142" i="1"/>
  <c r="AD143" i="1"/>
  <c r="AD144" i="1"/>
  <c r="AD145" i="1"/>
  <c r="AD146" i="1"/>
  <c r="AD147" i="1"/>
  <c r="AD148" i="1"/>
  <c r="AD149" i="1"/>
  <c r="AD150" i="1"/>
  <c r="AD151" i="1"/>
  <c r="AD152" i="1"/>
  <c r="AD250" i="1"/>
  <c r="AD251" i="1"/>
  <c r="AD153" i="1"/>
  <c r="AD154" i="1"/>
  <c r="AD155" i="1"/>
  <c r="AD156" i="1"/>
  <c r="AD261" i="1"/>
  <c r="AD262" i="1"/>
  <c r="AD263"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252"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72" i="1"/>
  <c r="AD230" i="1"/>
  <c r="AD231" i="1"/>
  <c r="AD273" i="1"/>
  <c r="AD232" i="1"/>
  <c r="AD233" i="1"/>
  <c r="AE68" i="1"/>
  <c r="AE69" i="1"/>
  <c r="AE70" i="1"/>
  <c r="AE71" i="1"/>
  <c r="AE72" i="1"/>
  <c r="AE255" i="1"/>
  <c r="AE73" i="1"/>
  <c r="AE74" i="1"/>
  <c r="AE75" i="1"/>
  <c r="AE76" i="1"/>
  <c r="AE77" i="1"/>
  <c r="AE78" i="1"/>
  <c r="AE79" i="1"/>
  <c r="AE80" i="1"/>
  <c r="AE81" i="1"/>
  <c r="AE82" i="1"/>
  <c r="AE83" i="1"/>
  <c r="AE84" i="1"/>
  <c r="AE85" i="1"/>
  <c r="AE86" i="1"/>
  <c r="AE87" i="1"/>
  <c r="AE88" i="1"/>
  <c r="AE89" i="1"/>
  <c r="AE90" i="1"/>
  <c r="AE91" i="1"/>
  <c r="AE92" i="1"/>
  <c r="AE256" i="1"/>
  <c r="AE93" i="1"/>
  <c r="AE94" i="1"/>
  <c r="AE95" i="1"/>
  <c r="AE96" i="1"/>
  <c r="AE97" i="1"/>
  <c r="AE98" i="1"/>
  <c r="AE99" i="1"/>
  <c r="AE100" i="1"/>
  <c r="AE101" i="1"/>
  <c r="AE102" i="1"/>
  <c r="AE103" i="1"/>
  <c r="AE257" i="1"/>
  <c r="AE104" i="1"/>
  <c r="AE258"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249" i="1"/>
  <c r="AE135" i="1"/>
  <c r="AE136" i="1"/>
  <c r="AE137" i="1"/>
  <c r="AE138" i="1"/>
  <c r="AE259" i="1"/>
  <c r="AE139" i="1"/>
  <c r="AE140" i="1"/>
  <c r="AE141" i="1"/>
  <c r="AE260" i="1"/>
  <c r="AE142" i="1"/>
  <c r="AE143" i="1"/>
  <c r="AE144" i="1"/>
  <c r="AE145" i="1"/>
  <c r="AE146" i="1"/>
  <c r="AE147" i="1"/>
  <c r="AE148" i="1"/>
  <c r="AE149" i="1"/>
  <c r="AE150" i="1"/>
  <c r="AE151" i="1"/>
  <c r="AE152" i="1"/>
  <c r="AE250" i="1"/>
  <c r="AE251" i="1"/>
  <c r="AE153" i="1"/>
  <c r="AE154" i="1"/>
  <c r="AE155" i="1"/>
  <c r="AE156" i="1"/>
  <c r="AE261" i="1"/>
  <c r="AE262" i="1"/>
  <c r="AE263"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252"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72" i="1"/>
  <c r="AE230" i="1"/>
  <c r="AE231" i="1"/>
  <c r="AE273" i="1"/>
  <c r="AE232" i="1"/>
  <c r="AE233" i="1"/>
  <c r="AF68" i="1"/>
  <c r="AF255" i="1"/>
  <c r="AF73" i="1"/>
  <c r="AF74" i="1"/>
  <c r="AF77" i="1"/>
  <c r="AF79" i="1"/>
  <c r="AF80" i="1"/>
  <c r="AF81" i="1"/>
  <c r="AF82" i="1"/>
  <c r="AF83" i="1"/>
  <c r="AF85" i="1"/>
  <c r="AF86" i="1"/>
  <c r="AF87" i="1"/>
  <c r="AF88" i="1"/>
  <c r="AF89" i="1"/>
  <c r="AF90" i="1"/>
  <c r="AF91" i="1"/>
  <c r="AF92" i="1"/>
  <c r="AF256" i="1"/>
  <c r="AF93" i="1"/>
  <c r="AF94" i="1"/>
  <c r="AF95" i="1"/>
  <c r="AF97" i="1"/>
  <c r="AF98" i="1"/>
  <c r="AF100" i="1"/>
  <c r="AF102" i="1"/>
  <c r="AF257" i="1"/>
  <c r="AF104" i="1"/>
  <c r="AF258" i="1"/>
  <c r="AF107" i="1"/>
  <c r="AF109" i="1"/>
  <c r="AF110" i="1"/>
  <c r="AF111" i="1"/>
  <c r="AF112" i="1"/>
  <c r="AF113" i="1"/>
  <c r="AF114" i="1"/>
  <c r="AF115" i="1"/>
  <c r="AF116" i="1"/>
  <c r="AF117" i="1"/>
  <c r="AF120" i="1"/>
  <c r="AF121" i="1"/>
  <c r="AF122" i="1"/>
  <c r="AF123" i="1"/>
  <c r="AF124" i="1"/>
  <c r="AF125" i="1"/>
  <c r="AF127" i="1"/>
  <c r="AF128" i="1"/>
  <c r="AF129" i="1"/>
  <c r="AF130" i="1"/>
  <c r="AF132" i="1"/>
  <c r="AF133" i="1"/>
  <c r="AF249" i="1"/>
  <c r="AF136" i="1"/>
  <c r="AF138" i="1"/>
  <c r="AF259" i="1"/>
  <c r="AF139" i="1"/>
  <c r="AF140" i="1"/>
  <c r="AF260" i="1"/>
  <c r="AF146" i="1"/>
  <c r="AF147" i="1"/>
  <c r="AF148" i="1"/>
  <c r="AF149" i="1"/>
  <c r="AF150" i="1"/>
  <c r="AF151" i="1"/>
  <c r="AF152" i="1"/>
  <c r="AF250" i="1"/>
  <c r="AF251" i="1"/>
  <c r="AF153" i="1"/>
  <c r="AF154" i="1"/>
  <c r="AF155" i="1"/>
  <c r="AF156" i="1"/>
  <c r="AF261" i="1"/>
  <c r="AF262" i="1"/>
  <c r="AF263"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252"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72" i="1"/>
  <c r="AF230" i="1"/>
  <c r="AF231" i="1"/>
  <c r="AF273" i="1"/>
  <c r="AF232" i="1"/>
  <c r="AF233" i="1"/>
  <c r="AG68" i="1"/>
  <c r="AG69" i="1"/>
  <c r="AG70" i="1"/>
  <c r="AG71" i="1"/>
  <c r="AG72" i="1"/>
  <c r="AG255" i="1"/>
  <c r="AG73" i="1"/>
  <c r="AG74" i="1"/>
  <c r="AG75" i="1"/>
  <c r="AG76" i="1"/>
  <c r="AG77" i="1"/>
  <c r="AG78" i="1"/>
  <c r="AG79" i="1"/>
  <c r="AG80" i="1"/>
  <c r="AG81" i="1"/>
  <c r="AG82" i="1"/>
  <c r="AG83" i="1"/>
  <c r="AG84" i="1"/>
  <c r="AG85" i="1"/>
  <c r="AG86" i="1"/>
  <c r="AG87" i="1"/>
  <c r="AG88" i="1"/>
  <c r="AG89" i="1"/>
  <c r="AG90" i="1"/>
  <c r="AG91" i="1"/>
  <c r="AG92" i="1"/>
  <c r="AG256" i="1"/>
  <c r="AG93" i="1"/>
  <c r="AG94" i="1"/>
  <c r="AG95" i="1"/>
  <c r="AG96" i="1"/>
  <c r="AG97" i="1"/>
  <c r="AG98" i="1"/>
  <c r="AG99" i="1"/>
  <c r="AG100" i="1"/>
  <c r="AG101" i="1"/>
  <c r="AG102" i="1"/>
  <c r="AG103" i="1"/>
  <c r="AG257" i="1"/>
  <c r="AG104" i="1"/>
  <c r="AG258"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249" i="1"/>
  <c r="AG135" i="1"/>
  <c r="AG136" i="1"/>
  <c r="AG137" i="1"/>
  <c r="AG138" i="1"/>
  <c r="AG259" i="1"/>
  <c r="AG139" i="1"/>
  <c r="AG140" i="1"/>
  <c r="AG141" i="1"/>
  <c r="AG260" i="1"/>
  <c r="AG142" i="1"/>
  <c r="AG143" i="1"/>
  <c r="AG144" i="1"/>
  <c r="AG145" i="1"/>
  <c r="AG146" i="1"/>
  <c r="AG147" i="1"/>
  <c r="AG148" i="1"/>
  <c r="AG149" i="1"/>
  <c r="AG150" i="1"/>
  <c r="AG151" i="1"/>
  <c r="AG152" i="1"/>
  <c r="AG250" i="1"/>
  <c r="AG251" i="1"/>
  <c r="AG153" i="1"/>
  <c r="AG154" i="1"/>
  <c r="AG155" i="1"/>
  <c r="AG156" i="1"/>
  <c r="AG261" i="1"/>
  <c r="AG262" i="1"/>
  <c r="AG263"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252"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72" i="1"/>
  <c r="AG230" i="1"/>
  <c r="AG231" i="1"/>
  <c r="AG273" i="1"/>
  <c r="AG232" i="1"/>
  <c r="AG233" i="1"/>
  <c r="AC7" i="1"/>
  <c r="AC9" i="1"/>
  <c r="AF9" i="1"/>
  <c r="AG9" i="1"/>
  <c r="AC10" i="1"/>
  <c r="AF10" i="1"/>
  <c r="AG10" i="1"/>
  <c r="AC11" i="1"/>
  <c r="AF11" i="1"/>
  <c r="AG11" i="1"/>
  <c r="AC12" i="1"/>
  <c r="AF12" i="1"/>
  <c r="AG12" i="1"/>
  <c r="AC14" i="1"/>
  <c r="AF14" i="1"/>
  <c r="AG14" i="1"/>
  <c r="AC266" i="1"/>
  <c r="AF266" i="1"/>
  <c r="AG266" i="1"/>
  <c r="AC16" i="1"/>
  <c r="AF16" i="1"/>
  <c r="AG16" i="1"/>
  <c r="AC17" i="1"/>
  <c r="AF17" i="1"/>
  <c r="AG17" i="1"/>
  <c r="AC253" i="1"/>
  <c r="AF253" i="1"/>
  <c r="AG253" i="1"/>
  <c r="AC254" i="1"/>
  <c r="AF254" i="1"/>
  <c r="AG254" i="1"/>
  <c r="AC267" i="1"/>
  <c r="AF267" i="1"/>
  <c r="AG267" i="1"/>
  <c r="AC268" i="1"/>
  <c r="AF268" i="1"/>
  <c r="AG268" i="1"/>
  <c r="AC18" i="1"/>
  <c r="AF18" i="1"/>
  <c r="AG18" i="1"/>
  <c r="AC19" i="1"/>
  <c r="AF19" i="1"/>
  <c r="AG19" i="1"/>
  <c r="AC20" i="1"/>
  <c r="AF20" i="1"/>
  <c r="AG20" i="1"/>
  <c r="AC21" i="1"/>
  <c r="AF21" i="1"/>
  <c r="AG21" i="1"/>
  <c r="AC22" i="1"/>
  <c r="AF22" i="1"/>
  <c r="AG22" i="1"/>
  <c r="AC23" i="1"/>
  <c r="AF23" i="1"/>
  <c r="AG23" i="1"/>
  <c r="AC24" i="1"/>
  <c r="AF24" i="1"/>
  <c r="AG24" i="1"/>
  <c r="AC269" i="1"/>
  <c r="AF269" i="1"/>
  <c r="AG269" i="1"/>
  <c r="AC25" i="1"/>
  <c r="AF25" i="1"/>
  <c r="AG25" i="1"/>
  <c r="AC26" i="1"/>
  <c r="AF26" i="1"/>
  <c r="AG26" i="1"/>
  <c r="AC27" i="1"/>
  <c r="AF27" i="1"/>
  <c r="AG27" i="1"/>
  <c r="AC28" i="1"/>
  <c r="AF28" i="1"/>
  <c r="AG28" i="1"/>
  <c r="AC29" i="1"/>
  <c r="AF29" i="1"/>
  <c r="AG29" i="1"/>
  <c r="AC30" i="1"/>
  <c r="AF30" i="1"/>
  <c r="AG30" i="1"/>
  <c r="AC31" i="1"/>
  <c r="AF31" i="1"/>
  <c r="AG31" i="1"/>
  <c r="AC32" i="1"/>
  <c r="AF32" i="1"/>
  <c r="AG32" i="1"/>
  <c r="AC33" i="1"/>
  <c r="AF33" i="1"/>
  <c r="AG33" i="1"/>
  <c r="AC34" i="1"/>
  <c r="AF34" i="1"/>
  <c r="AG34" i="1"/>
  <c r="AC35" i="1"/>
  <c r="AF35" i="1"/>
  <c r="AG35" i="1"/>
  <c r="AC36" i="1"/>
  <c r="AF36" i="1"/>
  <c r="AG36" i="1"/>
  <c r="AC37" i="1"/>
  <c r="AF37" i="1"/>
  <c r="AG37" i="1"/>
  <c r="AC38" i="1"/>
  <c r="AF38" i="1"/>
  <c r="AG38" i="1"/>
  <c r="AC39" i="1"/>
  <c r="AF39" i="1"/>
  <c r="AG39" i="1"/>
  <c r="AC40" i="1"/>
  <c r="AF40" i="1"/>
  <c r="AG40" i="1"/>
  <c r="AC265" i="1"/>
  <c r="AF265" i="1"/>
  <c r="AG265" i="1"/>
  <c r="AC41" i="1"/>
  <c r="AF41" i="1"/>
  <c r="AG41" i="1"/>
  <c r="AC270" i="1"/>
  <c r="AF270" i="1"/>
  <c r="AG270" i="1"/>
  <c r="AC42" i="1"/>
  <c r="AF42" i="1"/>
  <c r="AG42" i="1"/>
  <c r="AC271" i="1"/>
  <c r="AF271" i="1"/>
  <c r="AG271" i="1"/>
  <c r="AC43" i="1"/>
  <c r="AF43" i="1"/>
  <c r="AG43" i="1"/>
  <c r="AC44" i="1"/>
  <c r="AF44" i="1"/>
  <c r="AG44" i="1"/>
  <c r="AC45" i="1"/>
  <c r="AF45" i="1"/>
  <c r="AG45" i="1"/>
  <c r="AC46" i="1"/>
  <c r="AF46" i="1"/>
  <c r="AG46" i="1"/>
  <c r="AC47" i="1"/>
  <c r="AF47" i="1"/>
  <c r="AG47" i="1"/>
  <c r="AC48" i="1"/>
  <c r="AF48" i="1"/>
  <c r="AG48" i="1"/>
  <c r="AC49" i="1"/>
  <c r="AF49" i="1"/>
  <c r="AG49" i="1"/>
  <c r="AC50" i="1"/>
  <c r="AF50" i="1"/>
  <c r="AG50" i="1"/>
  <c r="AC51" i="1"/>
  <c r="AF51" i="1"/>
  <c r="AG51" i="1"/>
  <c r="AC52" i="1"/>
  <c r="AF52" i="1"/>
  <c r="AG52" i="1"/>
  <c r="AC53" i="1"/>
  <c r="AF53" i="1"/>
  <c r="AG53" i="1"/>
  <c r="AC54" i="1"/>
  <c r="AF54" i="1"/>
  <c r="AG54" i="1"/>
  <c r="AC55" i="1"/>
  <c r="AF55" i="1"/>
  <c r="AG55" i="1"/>
  <c r="AC56" i="1"/>
  <c r="AF56" i="1"/>
  <c r="AG56" i="1"/>
  <c r="AC57" i="1"/>
  <c r="AF57" i="1"/>
  <c r="AG57" i="1"/>
  <c r="AC58" i="1"/>
  <c r="AF58" i="1"/>
  <c r="AG58" i="1"/>
  <c r="AC59" i="1"/>
  <c r="AF59" i="1"/>
  <c r="AG59" i="1"/>
  <c r="AC60" i="1"/>
  <c r="AF60" i="1"/>
  <c r="AG60" i="1"/>
  <c r="AC61" i="1"/>
  <c r="AF61" i="1"/>
  <c r="AG61" i="1"/>
  <c r="AC62" i="1"/>
  <c r="AF62" i="1"/>
  <c r="AG62" i="1"/>
  <c r="AC63" i="1"/>
  <c r="AF63" i="1"/>
  <c r="AG63" i="1"/>
  <c r="AC64" i="1"/>
  <c r="AF64" i="1"/>
  <c r="AG64" i="1"/>
  <c r="AC65" i="1"/>
  <c r="AF65" i="1"/>
  <c r="AG65" i="1"/>
  <c r="AC248" i="1"/>
  <c r="AF248" i="1"/>
  <c r="AG248" i="1"/>
  <c r="AC66" i="1"/>
  <c r="AF66" i="1"/>
  <c r="AG66" i="1"/>
  <c r="AC67" i="1"/>
  <c r="AF67" i="1"/>
  <c r="AG67" i="1"/>
  <c r="X10" i="1"/>
  <c r="AD7" i="1"/>
  <c r="AE7" i="1"/>
  <c r="AD8" i="1"/>
  <c r="AE8" i="1"/>
  <c r="AD9" i="1"/>
  <c r="AE9" i="1"/>
  <c r="AD10" i="1"/>
  <c r="AE10" i="1"/>
  <c r="AD11" i="1"/>
  <c r="AE11" i="1"/>
  <c r="AD12" i="1"/>
  <c r="AE12" i="1"/>
  <c r="AD13" i="1"/>
  <c r="AE13" i="1"/>
  <c r="AD14" i="1"/>
  <c r="AE14" i="1"/>
  <c r="AD15" i="1"/>
  <c r="AE15" i="1"/>
  <c r="AD266" i="1"/>
  <c r="AE266" i="1"/>
  <c r="AD16" i="1"/>
  <c r="AE16" i="1"/>
  <c r="AD17" i="1"/>
  <c r="AE17" i="1"/>
  <c r="AD253" i="1"/>
  <c r="AE253" i="1"/>
  <c r="AD254" i="1"/>
  <c r="AE254" i="1"/>
  <c r="AD267" i="1"/>
  <c r="AE267" i="1"/>
  <c r="AD268" i="1"/>
  <c r="AE268" i="1"/>
  <c r="AD18" i="1"/>
  <c r="AE18" i="1"/>
  <c r="AD19" i="1"/>
  <c r="AE19" i="1"/>
  <c r="AD20" i="1"/>
  <c r="AE20" i="1"/>
  <c r="AD21" i="1"/>
  <c r="AE21" i="1"/>
  <c r="AD22" i="1"/>
  <c r="AE22" i="1"/>
  <c r="AD23" i="1"/>
  <c r="AE23" i="1"/>
  <c r="AD24" i="1"/>
  <c r="AE24" i="1"/>
  <c r="AD269" i="1"/>
  <c r="AE269" i="1"/>
  <c r="AD25" i="1"/>
  <c r="AE25" i="1"/>
  <c r="AD26" i="1"/>
  <c r="AE26" i="1"/>
  <c r="AD27" i="1"/>
  <c r="AE27" i="1"/>
  <c r="AD28" i="1"/>
  <c r="AE28" i="1"/>
  <c r="AD29" i="1"/>
  <c r="AE29" i="1"/>
  <c r="AD30" i="1"/>
  <c r="AE30" i="1"/>
  <c r="AD31" i="1"/>
  <c r="AE31" i="1"/>
  <c r="AD32" i="1"/>
  <c r="AE32" i="1"/>
  <c r="AD33" i="1"/>
  <c r="AE33" i="1"/>
  <c r="AD34" i="1"/>
  <c r="AE34" i="1"/>
  <c r="AD35" i="1"/>
  <c r="AE35" i="1"/>
  <c r="AD36" i="1"/>
  <c r="AE36" i="1"/>
  <c r="AD37" i="1"/>
  <c r="AE37" i="1"/>
  <c r="AD38" i="1"/>
  <c r="AE38" i="1"/>
  <c r="AD39" i="1"/>
  <c r="AE39" i="1"/>
  <c r="AD40" i="1"/>
  <c r="AE40" i="1"/>
  <c r="AD265" i="1"/>
  <c r="AE265" i="1"/>
  <c r="AD41" i="1"/>
  <c r="AE41" i="1"/>
  <c r="AD270" i="1"/>
  <c r="AE270" i="1"/>
  <c r="AD42" i="1"/>
  <c r="AE42" i="1"/>
  <c r="AD271" i="1"/>
  <c r="AE271" i="1"/>
  <c r="AD43" i="1"/>
  <c r="AE43" i="1"/>
  <c r="AD44" i="1"/>
  <c r="AE44" i="1"/>
  <c r="AD45" i="1"/>
  <c r="AE45" i="1"/>
  <c r="AD46" i="1"/>
  <c r="AE46" i="1"/>
  <c r="AD47" i="1"/>
  <c r="AE47" i="1"/>
  <c r="AD48" i="1"/>
  <c r="AE48" i="1"/>
  <c r="AD49" i="1"/>
  <c r="AE49" i="1"/>
  <c r="AD50" i="1"/>
  <c r="AE50" i="1"/>
  <c r="AD51" i="1"/>
  <c r="AE51" i="1"/>
  <c r="AD52" i="1"/>
  <c r="AE52" i="1"/>
  <c r="AD53" i="1"/>
  <c r="AE53" i="1"/>
  <c r="AD54" i="1"/>
  <c r="AE54" i="1"/>
  <c r="AD55" i="1"/>
  <c r="AE55" i="1"/>
  <c r="AD56" i="1"/>
  <c r="AE56" i="1"/>
  <c r="AD57" i="1"/>
  <c r="AE57" i="1"/>
  <c r="AD58" i="1"/>
  <c r="AE58" i="1"/>
  <c r="AD59" i="1"/>
  <c r="AE59" i="1"/>
  <c r="AD60" i="1"/>
  <c r="AE60" i="1"/>
  <c r="AD61" i="1"/>
  <c r="AE61" i="1"/>
  <c r="AD62" i="1"/>
  <c r="AE62" i="1"/>
  <c r="AD63" i="1"/>
  <c r="AE63" i="1"/>
  <c r="AD64" i="1"/>
  <c r="AE64" i="1"/>
  <c r="AD65" i="1"/>
  <c r="AE65" i="1"/>
  <c r="AD248" i="1"/>
  <c r="AE248" i="1"/>
  <c r="AD66" i="1"/>
  <c r="AE66" i="1"/>
  <c r="AD67" i="1"/>
  <c r="AE67" i="1"/>
  <c r="X7" i="1"/>
  <c r="X8" i="1"/>
  <c r="X13" i="1"/>
  <c r="X66" i="1"/>
  <c r="X248" i="1"/>
  <c r="X63" i="1"/>
  <c r="X48" i="1"/>
  <c r="X49" i="1"/>
  <c r="X51" i="1"/>
  <c r="X38" i="1"/>
  <c r="X35" i="1"/>
  <c r="X34" i="1"/>
  <c r="X31" i="1"/>
  <c r="X18" i="1"/>
  <c r="X19" i="1"/>
  <c r="X62" i="1"/>
  <c r="X56" i="1"/>
  <c r="X57" i="1"/>
  <c r="X58" i="1"/>
  <c r="X59" i="1"/>
  <c r="X55" i="1"/>
  <c r="X60" i="1"/>
  <c r="X50" i="1"/>
  <c r="X47" i="1"/>
  <c r="X52" i="1"/>
  <c r="X53" i="1"/>
  <c r="X54" i="1"/>
  <c r="X61" i="1"/>
  <c r="X46" i="1"/>
  <c r="X37" i="1"/>
  <c r="X39" i="1"/>
  <c r="X40" i="1"/>
  <c r="X265" i="1"/>
  <c r="X270" i="1"/>
  <c r="X33" i="1"/>
  <c r="X36" i="1"/>
  <c r="X41" i="1"/>
  <c r="X42" i="1"/>
  <c r="X271" i="1"/>
  <c r="X43" i="1"/>
  <c r="X44" i="1"/>
  <c r="X45" i="1"/>
  <c r="X64" i="1"/>
  <c r="X65" i="1"/>
  <c r="X23" i="1"/>
  <c r="X24" i="1"/>
  <c r="X269" i="1"/>
  <c r="X25" i="1"/>
  <c r="X26" i="1"/>
  <c r="X27" i="1"/>
  <c r="X28" i="1"/>
  <c r="X29" i="1"/>
  <c r="X30" i="1"/>
  <c r="X17" i="1"/>
  <c r="X253" i="1"/>
  <c r="X254" i="1"/>
  <c r="X267" i="1"/>
  <c r="X268" i="1"/>
  <c r="X20" i="1"/>
  <c r="X16" i="1"/>
  <c r="X21" i="1"/>
  <c r="X22" i="1"/>
  <c r="X32" i="1"/>
  <c r="X11" i="1"/>
  <c r="X12" i="1"/>
  <c r="X14" i="1"/>
  <c r="X15" i="1"/>
  <c r="X266" i="1"/>
  <c r="X67" i="1"/>
  <c r="X9" i="1"/>
</calcChain>
</file>

<file path=xl/sharedStrings.xml><?xml version="1.0" encoding="utf-8"?>
<sst xmlns="http://schemas.openxmlformats.org/spreadsheetml/2006/main" count="2024" uniqueCount="1015">
  <si>
    <t xml:space="preserve">PP Materials </t>
  </si>
  <si>
    <t>1267 Atlantic Ave  Brooklyn, NY 11216</t>
  </si>
  <si>
    <t>DL</t>
  </si>
  <si>
    <t>-</t>
  </si>
  <si>
    <t>Jay</t>
  </si>
  <si>
    <t>Dl</t>
  </si>
  <si>
    <t>MJ</t>
  </si>
  <si>
    <t>Self</t>
  </si>
  <si>
    <t>Flicker, User name: Lubapride, Pass: Mjisanass </t>
  </si>
  <si>
    <t>Item Number</t>
  </si>
  <si>
    <t>Item Name</t>
  </si>
  <si>
    <t>Short Description</t>
  </si>
  <si>
    <t>Bullet points</t>
  </si>
  <si>
    <t>Asin</t>
  </si>
  <si>
    <t>Sku</t>
  </si>
  <si>
    <t>Fulfillment Channel A</t>
  </si>
  <si>
    <t>Fulfillment Channel A1</t>
  </si>
  <si>
    <t>Fulfillment Channel A2</t>
  </si>
  <si>
    <t>Fulfillment Channel A22</t>
  </si>
  <si>
    <t>Class</t>
  </si>
  <si>
    <t>Weight</t>
  </si>
  <si>
    <t>Sell Price</t>
  </si>
  <si>
    <t>Shipping Income</t>
  </si>
  <si>
    <t>Total income</t>
  </si>
  <si>
    <t>Unit Price</t>
  </si>
  <si>
    <t>Shipping Expense</t>
  </si>
  <si>
    <t>Amazon fees</t>
  </si>
  <si>
    <t>Total Expense</t>
  </si>
  <si>
    <t>Profit</t>
  </si>
  <si>
    <t>Quantity in Stock</t>
  </si>
  <si>
    <t>Inventory
Value on Hand</t>
  </si>
  <si>
    <t>Sales per day</t>
  </si>
  <si>
    <t>Month Supply</t>
  </si>
  <si>
    <t>Lead time</t>
  </si>
  <si>
    <t>Extra Days</t>
  </si>
  <si>
    <t>Extra Order</t>
  </si>
  <si>
    <t>Min Qty</t>
  </si>
  <si>
    <t>Max Stock</t>
  </si>
  <si>
    <t>Order Amount</t>
  </si>
  <si>
    <t>Cash Amount</t>
  </si>
  <si>
    <t>Supplier</t>
  </si>
  <si>
    <t>Image Url</t>
  </si>
  <si>
    <t>Item Condition</t>
  </si>
  <si>
    <t>Category</t>
  </si>
  <si>
    <t>Expedited Shipping</t>
  </si>
  <si>
    <t>Item Note</t>
  </si>
  <si>
    <t>Width</t>
  </si>
  <si>
    <t>Length</t>
  </si>
  <si>
    <t>Height</t>
  </si>
  <si>
    <t>Winterization Stickers</t>
  </si>
  <si>
    <t>PP Materials neon orange stickers are the item to use when winterizing any home. They can be placed anywhere around a home when winterization work has been done. 
This stickers are a MUST to make sure the next occupant  is aware the home has been winterized. 
The stickers outline the details of the winterized process and boldly state "WINTERIZED" on them. 
-You get 50 peel and stick stickers. 10 per sheet.  
-Personalized per company. 
-State the name and date. 
$0.12 a sticker. </t>
  </si>
  <si>
    <t>Sticker</t>
  </si>
  <si>
    <t>PPM</t>
  </si>
  <si>
    <t>35241 Entry</t>
  </si>
  <si>
    <t>High quality contractor (reo) keyed alike Knob Locks 
These locks were brilliantly designed to meet the highest standard of security yet they are very easily installed. Clear, easy to follow instruction manual, drill templates, mounting hardware, and two keys are included. Its traditional brass finish will add the perfect decor to your front door.
Adjustable fittings
Fits a 2-1/8” diameter bore, 1-1/4” to 2” door.
Backset latch adjustable from 2-3/8” to 2-3/4”
Set to the following key codes
Keycode: 11635; 13226;  14334;  21121;  21235;  22351;  22435;  23255;  23323;  23737;  25223;  25326;  25345;  32135;  32421;  33535;  35241;  35435;  35453;  35542;  43235;  44535;  44635;  46637;  52534;  54335;  63542;  64445;  65432;  66435;  67767;  75657;  76567;  76667 
We carry custom key codes for no additional fee. If you need a key code that is not listed here, please call our office 212-533-0090 or your account manager to place a custom order. </t>
  </si>
  <si>
    <t>l001-35241</t>
  </si>
  <si>
    <t>67767 Dead</t>
  </si>
  <si>
    <t>High quality deadbolts contractor (reo) keyed alike Dead Bolts - single- cylinder. 
These locks were brilliantly designed to meet the highest standard of security yet they are very easily installed. Clear, easy to follow instruction manual, drill templates, mounting hardware, and two keys are included. Its traditional brass finish will add the perfect decor to any door.&lt;/p&gt;
&lt;p&gt;Adjustable fittings &lt;br /&gt;1-3/8" to 1-3/4" door. Backset latch is adjustable from 2-3/8" to 2-3/4" &lt;br /&gt;set to the following key-codes: &lt;br /&gt;Keycode 1. 35241 2. 76667 3. 67767 4. 23323 5. 44535&lt;/p&gt;
Keycode: 11635; 13152; 13226;  14334;  21121;  21235;  22351;  22435;  23255;  23323;  23737;  25223;  25326;  25345;  32135;  32421;  33535; 34255; 35241;  35435;  35453;  35542;  43235;  44535;  44635;  46637;  52534;  54335;  63542;  64445;  65432;  66435;  67767;  75657;  76567;  76667 
We carry custom key codes for no additional fee. If you need a key code that is not listed here, please call our office 212-533-0090 or your account manager to place a custom order. </t>
  </si>
  <si>
    <t>l002-67767</t>
  </si>
  <si>
    <t>35241 Dead</t>
  </si>
  <si>
    <t xml:space="preserve">High quality deadbolts contractor (reo) keyed alike Dead Bolts - single- cylinder. 
These locks were brilliantly designed to meet the highest standard of security yet they are very easily installed. Clear, easy to follow instruction manual, drill templates, mounting hardware, and two keys are included. Its traditional brass finish will add the perfect decor to any door.&lt;/p&gt;
&lt;p&gt;Adjustable fittings &lt;br /&gt;1-3/8" to 1-3/4" door. Backset latch is adjustable from 2-3/8" to 2-3/4" &lt;br /&gt;set to the following key-codes: &lt;br /&gt;Keycode 1. 35241 2. 76667 3. 67767 4. 23323 5. 44535&lt;/p&gt;
Keycode: 11635; 13152; 13226;  14334;  21121;  21235;  22351;  22435;  23255;  23323;  23737;  25223;  25326;  25345;  32135;  32421;  33535; 34255; 35241;  35435;  35453;  35542;  43235;  44535;  44635;  46637;  52534;  54335;  63542;  64445;  65432;  66435;  67767;  75657;  76567;  76667 
We carry custom key codes for no additional fee. If you need a key code that is not listed here, please call our office 212-533-0090 or your account manager to place a custom order. </t>
  </si>
  <si>
    <t>l002-35241</t>
  </si>
  <si>
    <t>Track lock 10 Pack</t>
  </si>
  <si>
    <t>Make sure your sliding doors lock securely with these all-metal construction, durable locks.
Pack of 10</t>
  </si>
  <si>
    <t xml:space="preserve">Track locks </t>
  </si>
  <si>
    <t>Alpha lockbox</t>
  </si>
  <si>
    <t xml:space="preserve">You will never have to ask again, “Where are my keys?” Never worry about children being locked out when you get stuck in traffic. Alphabetical Lock-boxes ensure that the home remains secure and keys are always readily available to those with the alphabetic code, truly the ultimate in convenience. Tools are not needed for installation and the box can easily be hung anywhere. Alphabetic code can be changed at anytime.
Alpha Lock boxes use letters as their key lock box combination code, instead of numbers. Every single Alpha lox box uses a three letter code that can be changed with ease at any time by its owner. The alpha lock box combination cover all the approved industry-used alpha lock box combination codes. These lock boxes are constructed of the finest metal that are so solid and can not be tampered by any unauthorized access attempts.  PP Materials Alpha lock boxes are the most affordable way for field servicers and homeowners to keep their home secure without worrying about lost or stolen keys. 
Due to the fact that PP Materials Alpha lock box's 3-letter combination code can be changed at any time, this alpha lock box is excellently suitable for property preservation servicers, real estate agents, REO companies, property managers and homeowners   </t>
  </si>
  <si>
    <t>44535 Entry</t>
  </si>
  <si>
    <t>l001-44535</t>
  </si>
  <si>
    <t>67767 Entry</t>
  </si>
  <si>
    <t>l001-67767</t>
  </si>
  <si>
    <t>Numeric Lockbox, Black</t>
  </si>
  <si>
    <t xml:space="preserve">You will never have to ask again, “Where are my keys?” Never worry about children being locked out when you get stuck in traffic. Numeric Lockboxes ensure that the home remains secure and keys are always readily available to those with the numeric code, truly the ultimate in convenience. Tools are not needed for installation and the box can easily be hung anywhere. Combination code can be changed at anytime. </t>
  </si>
  <si>
    <t>Single Hasp</t>
  </si>
  <si>
    <t xml:space="preserve">This is 5" Single Hinge Hasp. It is very easy to install and is perfect for many locations such as fences, garage doors and homes. This is just the right way to secure a property. Simply attach a padlock for affordable security. (purchase padlocks separately.)
The package includes eight screws and all necessary parts for installation. </t>
  </si>
  <si>
    <t xml:space="preserve">single hasp </t>
  </si>
  <si>
    <t>76667 Dead</t>
  </si>
  <si>
    <t>l002 -76667</t>
  </si>
  <si>
    <t>Smoke Alarm</t>
  </si>
  <si>
    <t>Protect your property with these Battery-operated Alarms. Durable and Reliable.
9 Volt battery operated. 
Loud 85db alarm</t>
  </si>
  <si>
    <t xml:space="preserve">Smoke </t>
  </si>
  <si>
    <t>44535 Dead</t>
  </si>
  <si>
    <t>l002 -44535</t>
  </si>
  <si>
    <t>76667 Entry</t>
  </si>
  <si>
    <t>l001-76667</t>
  </si>
  <si>
    <t>Air Wick Cone</t>
  </si>
  <si>
    <t xml:space="preserve">Portable air freshener with a concentrated scent. 
Twist top controls fragrance level. Fresh meter indicates when cone needs replaced. Refreshes stale air and masks odors. </t>
  </si>
  <si>
    <t xml:space="preserve">air Cone </t>
  </si>
  <si>
    <t>alltimetrading.com</t>
  </si>
  <si>
    <t>Wood Mouse Trap</t>
  </si>
  <si>
    <t>Keep mice off your property/work-site without the use of any poisons or toxic
Chemicals. These traps have a wire which instantly snaps shut on contact to deliver a quick kill. Because it doesn't require any poison, the traps are safe to use around food, water, kids and pets.</t>
  </si>
  <si>
    <t>trap-wood</t>
  </si>
  <si>
    <t>Air 4 Pack</t>
  </si>
  <si>
    <t xml:space="preserve">Get rid of that musty smell! Fill the house with a fresh scent; enjoy a touch of lemony or minty flavor. Pick the scent of your choice.
Assorted Gel scents, - 4 Pack. </t>
  </si>
  <si>
    <t>air 4 pack</t>
  </si>
  <si>
    <t>35453 Dead</t>
  </si>
  <si>
    <t>High quality deadbolts contractor (reo) keyed alike Dead Bolts - single- cylinder. 
These locks were brilliantly designed to meet the highest standard of security yet they are very easily installed. Clear, easy to follow instruction manual, drill templates, mounting hardware, and two keys are included. Its traditional brass finish will add the perfect decor to any door.&lt;/p&gt;
&lt;p&gt;Adjustable fittings &lt;br /&gt;1-3/8" to 1-3/4" door. Backset latch is adjustable from 2-3/8" to 2-3/4" &lt;br /&gt;set to the following key-codes: &lt;br /&gt;Keycode 1. 35241 2. 76667 3. 67767 4. 23323 5. 44535&lt;/p&gt;
Keycode: 11635; 13152; 13226;  14334;  21121;  21235;  22351;  22435;  23255;  23323;  23737;  25223;  25326;  25345;  32135;  32421;  33535; 34255; 35241;  35435;  35453;  35542;  43235;  44535;  44635;  46637;  52534;  54335;  63542;  64445;  65432;  66435;  67767;  75657;  76567;  76667 
We carry custom key codes for no additional fee. If you need a key code that is not listed here, please call ou</t>
  </si>
  <si>
    <t>l002 -35453</t>
  </si>
  <si>
    <t>Door Hole Cover</t>
  </si>
  <si>
    <t>Door hole covers provide an easy way to cover up those unsightly holes when a lock or doorknob must be removed. They are neat, clean, provide security and are easy to install.</t>
  </si>
  <si>
    <t xml:space="preserve">door cover </t>
  </si>
  <si>
    <t>23323 Entry</t>
  </si>
  <si>
    <t>l001 - 23323</t>
  </si>
  <si>
    <t>76567 Entry</t>
  </si>
  <si>
    <t>l001 -76567</t>
  </si>
  <si>
    <t>35453 Entry</t>
  </si>
  <si>
    <t>l001 -35453 </t>
  </si>
  <si>
    <t>23255 Dead</t>
  </si>
  <si>
    <t>l002 -23255</t>
  </si>
  <si>
    <t>64445 Dead</t>
  </si>
  <si>
    <t>l002 -64445</t>
  </si>
  <si>
    <t>Short Shackle Padlock</t>
  </si>
  <si>
    <t>For maximum security these laminated steel bodied locks are the way to protect your valuables. Their superior strength and durability provide strong cut resistance. They are all keyed alike to the A389 code used by all major companies.</t>
  </si>
  <si>
    <t>l004</t>
  </si>
  <si>
    <t>23323 Dead</t>
  </si>
  <si>
    <t>l002 -23323</t>
  </si>
  <si>
    <t>22351 Entry</t>
  </si>
  <si>
    <t>l001-22351</t>
  </si>
  <si>
    <t>Carbon Monoxide Alarm</t>
  </si>
  <si>
    <t>Carbon Monoxide is odorless, colorless, and deadly. Never be caught unaware! Protect your most precious possessions, your family. Battery-operated alarms will alert you should there be inappropriate amounts of carbon monoxide and you never need to worry again. You can sleep peacefully knowing your loved ones are safe.</t>
  </si>
  <si>
    <t xml:space="preserve">Carbon </t>
  </si>
  <si>
    <t>23255 Entry</t>
  </si>
  <si>
    <t>l001 -23255</t>
  </si>
  <si>
    <t>35435 Entry</t>
  </si>
  <si>
    <t>l001 -35435</t>
  </si>
  <si>
    <t>Combination Padlock</t>
  </si>
  <si>
    <t>PP Material's combination padlock is a very secure lock. This lock is very durable and cut resistant. The combination padlock features a 4 digit combination code that is preset to 0-0-0-0 and can be reset. This lock is the perfect way to secure a fence, door, or any other entryway. This padlock is specifically made for REO contractors and the mortgage field service industry.                                                                                                                          - 4 wheel numeric lock set to 0-0-0-0 
- Rust resistant 
- Strong steel durable padlock body.</t>
  </si>
  <si>
    <t>Combo-pad</t>
  </si>
  <si>
    <t>52534 Entry</t>
  </si>
  <si>
    <t>l001 -52534</t>
  </si>
  <si>
    <t>25223 Entry</t>
  </si>
  <si>
    <t>l001 -25223</t>
  </si>
  <si>
    <t>25326 Entry</t>
  </si>
  <si>
    <t>l001 -25326</t>
  </si>
  <si>
    <t>66435 Entry</t>
  </si>
  <si>
    <t>l001 -66435</t>
  </si>
  <si>
    <t>11635 Entry</t>
  </si>
  <si>
    <t>l001 -11635</t>
  </si>
  <si>
    <t>14334 Entry</t>
  </si>
  <si>
    <t>50 bags per case</t>
  </si>
  <si>
    <t>l001 -14334</t>
  </si>
  <si>
    <t>23737 Entry</t>
  </si>
  <si>
    <t>50\" Wide x 48\" Tall</t>
  </si>
  <si>
    <t>l001 -23737</t>
  </si>
  <si>
    <t>33535 Entry</t>
  </si>
  <si>
    <t>1.5 mil thick</t>
  </si>
  <si>
    <t>l001 -33535</t>
  </si>
  <si>
    <t>43235 Entry</t>
  </si>
  <si>
    <t>l001 -43235</t>
  </si>
  <si>
    <t>44635 Entry</t>
  </si>
  <si>
    <t>l001 -44635</t>
  </si>
  <si>
    <t>22435 Entry</t>
  </si>
  <si>
    <t>l001 -22435</t>
  </si>
  <si>
    <t>52534 Dead</t>
  </si>
  <si>
    <t xml:space="preserve">High quality deadbolts contractor (reo) keyed alike Dead Bolts - single- cylinder. 
These locks were brilliantly designed to meet the highest standard of security yet they are very easily installed. Clear, easy to follow instruction manual, drill templates, mounting hardware, and two keys are included. Its traditional brass finish will add the perfect decor to any door.&lt;/p&gt;
&lt;p&gt;Adjustable fittings &lt;br /&gt;1-3/8" to 1-3/4" door. Backset latch is adjustable from 2-3/8" to 2-3/4" &lt;br /&gt;set to the following key-codes: &lt;br /&gt;Keycode 1. 35241 2. 76667 3. 67767 4. 23323 5. 44535&lt;/p&gt;
Keycode: 11635; 13152; 13226;  14334;  21121;  21235;  22351;  22435;  23255;  23323;  23737;  25223;  25326;  25345;  32135;  32421;  33535; 34255; 35241;  35435;  35453;  35542;  43235;  44535;  44635;  46637;  52534;  54335;  63542;  64445;  65432;  66435;  67767;  75657;  76567; </t>
  </si>
  <si>
    <t>l002 -52534</t>
  </si>
  <si>
    <t>35542 Entry</t>
  </si>
  <si>
    <t>l001 -35542</t>
  </si>
  <si>
    <t>21235 Entry</t>
  </si>
  <si>
    <t>l001 -21235</t>
  </si>
  <si>
    <t>Toilte Bowl Cleaner</t>
  </si>
  <si>
    <t xml:space="preserve">Toilet bowl cleaner is strong on dirt but gentle on the environment
Contains no chlorine, ammonia, strong acids, or petroleum-based ingredients
Biodegradable and non-toxic
No harmful residues left behind
No unpleasant fumes
Perfect for any maid service job. This toiler bowl cleaner is tested and approved. </t>
  </si>
  <si>
    <t xml:space="preserve">toilet bowl 2 </t>
  </si>
  <si>
    <t xml:space="preserve">13226 Entry </t>
  </si>
  <si>
    <t>l001 -13226</t>
  </si>
  <si>
    <t>32421 Dead</t>
  </si>
  <si>
    <t>l002-32421</t>
  </si>
  <si>
    <t>21121 Entry</t>
  </si>
  <si>
    <t>l001 -21121</t>
  </si>
  <si>
    <t>Sash Locks 24 Pack</t>
  </si>
  <si>
    <t xml:space="preserve">Die-Cast Bright Brass Plated Sliding Window Sash Lift / Lock
This is a 24 pack
Each package includes Sash Lock, Strike and 4 Screws
Die cast window sash locks, great for re-modelers, home improvement pros, 
wood window manufactures, and weatherization companies.
Sash lock and strike for double-hung windows
Secures window and reduces rattling
</t>
  </si>
  <si>
    <t>sash lock</t>
  </si>
  <si>
    <t>65432 Entry</t>
  </si>
  <si>
    <t>l001 -65432</t>
  </si>
  <si>
    <t>46637 Entry</t>
  </si>
  <si>
    <t>l001 -46637</t>
  </si>
  <si>
    <t>25326 Dead</t>
  </si>
  <si>
    <t>l002 -25326</t>
  </si>
  <si>
    <t>Brown Tarp - 16x20</t>
  </si>
  <si>
    <t xml:space="preserve">This BROWN poly tarp is made with durable material and has superior strength. It was created for long lasting use and is lightweight and easy to handle. The material is water and tear resistant, which makes this poly tarp a most ideal product for any sort of job. Its multi purpose use makes it ideal for camping, construction, agricultural needs, boating, landscaping, roof covering, and much more. The tarp’s headed rope by the seams guarantees the greatest optimal strength.
Multiple  size available: </t>
  </si>
  <si>
    <t>Brown tarp-16x20</t>
  </si>
  <si>
    <t>63542 Entry</t>
  </si>
  <si>
    <t>l001 -63542</t>
  </si>
  <si>
    <t>21235 Dead</t>
  </si>
  <si>
    <t>l002 -21235</t>
  </si>
  <si>
    <t>Dehumidifier 30 Pint</t>
  </si>
  <si>
    <t>Our 30, 45 and 60 pint dehumidifier, this Dehumidifier comes with a standard hose connection so you can connect a hose and have it drain automatically. </t>
  </si>
  <si>
    <t>dehu-30 pint</t>
  </si>
  <si>
    <t>11" Zip Ties 100 Pk</t>
  </si>
  <si>
    <t xml:space="preserve">These black zip ties are good to keep wires, cords and cables bundled neatly together. 
These zip ties are an easy way to keep any space organize. You can use them to tie anything together, wires, cords, cables, items or route cables. 
Size: 11” long
100 Per pack
</t>
  </si>
  <si>
    <t xml:space="preserve">zip 1 </t>
  </si>
  <si>
    <t>8" Zip Ties</t>
  </si>
  <si>
    <t>Cable Tie 8 inch 40LBS, 100pcs/Pack - Green
Organize that tangled mess behind your computer desk or home theater rack with these simple nylon zip cords
Just zip and snip
Easy and economical</t>
  </si>
  <si>
    <t>zip green 9</t>
  </si>
  <si>
    <t>54335 Entry</t>
  </si>
  <si>
    <t>l001 -54335</t>
  </si>
  <si>
    <t>75657 Entry</t>
  </si>
  <si>
    <t>l001 -75657</t>
  </si>
  <si>
    <t>11635 Dead</t>
  </si>
  <si>
    <t>l002 -11635</t>
  </si>
  <si>
    <t>Wall plate - Double Outlet - Ivory</t>
  </si>
  <si>
    <t xml:space="preserve">We have a variety of plates to cover all those electrical outlets. 
Our variety includes: 
Blank plates 
1 gang outlet plates 
1 gang switch plates
Double gang switch plates
Double gang outlet plates 
Double gang outlet plates and one gang switch plate 
All priced at 10 per pack. 
</t>
  </si>
  <si>
    <t>plates-Dble G Out - Ivory</t>
  </si>
  <si>
    <t>Wall Plate - Double Switch - White</t>
  </si>
  <si>
    <t>plates-plates-Dble G Switch - White</t>
  </si>
  <si>
    <t>Wall Plate - Blank Ivory</t>
  </si>
  <si>
    <t>plates-blank ivory</t>
  </si>
  <si>
    <t>Wall Plate - Switch - Ivory</t>
  </si>
  <si>
    <t>plates-1 Gang switch - Ivory</t>
  </si>
  <si>
    <t>22351 Dead</t>
  </si>
  <si>
    <t>l002 -22351</t>
  </si>
  <si>
    <t>14334 Dead</t>
  </si>
  <si>
    <t>l002 -14334</t>
  </si>
  <si>
    <t>Wall Plate - Double Switch - Ivory</t>
  </si>
  <si>
    <t>plates-plates-Dble G Switch - Ivory</t>
  </si>
  <si>
    <t>Wall Plate - Switch - White</t>
  </si>
  <si>
    <t>plates-1 Gang switch - White</t>
  </si>
  <si>
    <t xml:space="preserve">3" Dry Wall Screws </t>
  </si>
  <si>
    <t>Dryer Vent Cover</t>
  </si>
  <si>
    <t>Prevents Birds From Nesting In Duct
Fits Any 3 Inch Or 4 Inch Exterior Exhaust Hood
Universal Bird Guard</t>
  </si>
  <si>
    <t xml:space="preserve">dryer </t>
  </si>
  <si>
    <t>65435 Dead</t>
  </si>
  <si>
    <t>l002 -65435</t>
  </si>
  <si>
    <t>Blue Tarp - 30x50</t>
  </si>
  <si>
    <t>This poly tarp is made with durable material and has superior strength. It was created for long lasting use and is lightweight and easy to handle. The material is water and tear resistant, which makes this poly tarp a most ideal product for any sort of job. Its multi purpose use makes it ideal for camping, construction, agricultural needs, boating, landscaping, roof covering, and much more. The tarp’s headed rope by the seams guarantees the greatest optimal strength.</t>
  </si>
  <si>
    <t>blue tarps-30x50</t>
  </si>
  <si>
    <t>25223 Dead</t>
  </si>
  <si>
    <t>l002 -25223</t>
  </si>
  <si>
    <t xml:space="preserve">32135 Dead </t>
  </si>
  <si>
    <t>l002 -32135</t>
  </si>
  <si>
    <t>44635 Dead</t>
  </si>
  <si>
    <t>l002 -44635</t>
  </si>
  <si>
    <t>Wall Plate - Blank - White</t>
  </si>
  <si>
    <t>plates-blank white</t>
  </si>
  <si>
    <t>32135 Entry</t>
  </si>
  <si>
    <t>l001 -32135</t>
  </si>
  <si>
    <t>32421 Entry</t>
  </si>
  <si>
    <t>l001 -32421</t>
  </si>
  <si>
    <t>13152 Entry</t>
  </si>
  <si>
    <t>l001 -13152</t>
  </si>
  <si>
    <t>34255 Entry</t>
  </si>
  <si>
    <t>l001 -34255</t>
  </si>
  <si>
    <t>43341 Entry</t>
  </si>
  <si>
    <t>l001 -43341</t>
  </si>
  <si>
    <t>55243 Entry</t>
  </si>
  <si>
    <t>l001 -55243</t>
  </si>
  <si>
    <t>36341 Entry</t>
  </si>
  <si>
    <t>l001 -36341</t>
  </si>
  <si>
    <t>13152 Dead</t>
  </si>
  <si>
    <t>l002 -13152</t>
  </si>
  <si>
    <t>46667 Entry</t>
  </si>
  <si>
    <t>l001 -46667</t>
  </si>
  <si>
    <t>46637 Dead</t>
  </si>
  <si>
    <t>l002 -46637</t>
  </si>
  <si>
    <t>34255 Dead</t>
  </si>
  <si>
    <t>l002 -34255</t>
  </si>
  <si>
    <t>Glue Mouse Traps</t>
  </si>
  <si>
    <t>Keep mice off your property/work-site without the use of any poisons or toxic 
Chemicals. These traps, featuring super-strong glue, will prevent the unnecessary nuisance of mice.</t>
  </si>
  <si>
    <t>mice1</t>
  </si>
  <si>
    <t>63542 Dead</t>
  </si>
  <si>
    <t>l002 -63542</t>
  </si>
  <si>
    <t xml:space="preserve">65432 Dead </t>
  </si>
  <si>
    <t>l002 -65432</t>
  </si>
  <si>
    <t>Brown Tarp 30x50</t>
  </si>
  <si>
    <t>Brown tarp-30x50</t>
  </si>
  <si>
    <t>55243 Dead</t>
  </si>
  <si>
    <t>l002 -55243</t>
  </si>
  <si>
    <t>Brown Tarp 10x18</t>
  </si>
  <si>
    <t>Brown tarp-10x18</t>
  </si>
  <si>
    <t>Cowhide Gloves</t>
  </si>
  <si>
    <t>For all your home or garden fix it jobs these gloves will wrap your fingers and Palms with quality Cowhide, affording you maximum comfort and protection. Features such as extendable wrist cuffs and genuine leather are why you are in good hands with these gloves. One size fits all.</t>
  </si>
  <si>
    <t>glove-cowhide</t>
  </si>
  <si>
    <t>Mechanic Lock</t>
  </si>
  <si>
    <t>Altisource keyless deadbolt.</t>
  </si>
  <si>
    <t>#MechanicLock</t>
  </si>
  <si>
    <t>Caution Tape</t>
  </si>
  <si>
    <t>Prevent any unnecessary accidents and unnecessary lawsuits with this bright yellow tape. This tape with the word 'caution' written in bold clear lettering will forewarn any passersby of a danger zone. It can be easily attached to a tree, post, or stake. 300 foot roll</t>
  </si>
  <si>
    <t>tape-caution</t>
  </si>
  <si>
    <t>Brown Tarp 24x36</t>
  </si>
  <si>
    <t>Brown tarp-24x36</t>
  </si>
  <si>
    <t>Blue Tarp - 10x16</t>
  </si>
  <si>
    <t>blue tarps-10x16</t>
  </si>
  <si>
    <t>75657 Dead</t>
  </si>
  <si>
    <t>l002 -75657</t>
  </si>
  <si>
    <t>Brown Tarp 20x30</t>
  </si>
  <si>
    <t>Brown tarp-20x30</t>
  </si>
  <si>
    <t>All in one Pump</t>
  </si>
  <si>
    <t>This portable sump pump is a necessity of every house. Never worry again that your dry basement will be effected on rainy days or any day that the underground water table rises. Submersible sump pumps sit in a water-accumulating sump pit, they pump all excess water away from the house’s foundation. 
After hearing allot of feedback from all of our preservation contractors PP Materials created this special All In One Pump. Making it a a lot easier on all of our contractors for an easier and more efficient way of getting the job done. 
This sump pump’s advantage is that it has a higher base plate which assures the prevention of debris collection in the sump pit. 
-	½ HP
-	Maximum flow of 2,000 gallons of water per hour
-	Adjustable tether switch
-	Multi fitting elbow
-	Extra long cord
-	Sealed specially in order to prevent electrical short circuits while under water.
-	Portable, does not have to be permanently installed. 
The purchase of this sump pump will save any home owner thousands of dollars by preventing water in the home’s basement</t>
  </si>
  <si>
    <t xml:space="preserve">all in one pump </t>
  </si>
  <si>
    <t>22435 Dead</t>
  </si>
  <si>
    <t>l002 -22435</t>
  </si>
  <si>
    <t>23737 Dead</t>
  </si>
  <si>
    <t>l002 -23737</t>
  </si>
  <si>
    <t>35542 Dead</t>
  </si>
  <si>
    <t>l002 -35542</t>
  </si>
  <si>
    <t>36341 Dead</t>
  </si>
  <si>
    <t>l002 -36341</t>
  </si>
  <si>
    <t>43235 Dead</t>
  </si>
  <si>
    <t>l002 -43235</t>
  </si>
  <si>
    <t>43341 Dead</t>
  </si>
  <si>
    <t>l002 -43341</t>
  </si>
  <si>
    <t>46667 Dead</t>
  </si>
  <si>
    <t>l002 -46667</t>
  </si>
  <si>
    <t>76567 Dead</t>
  </si>
  <si>
    <t>l002 -76567</t>
  </si>
  <si>
    <t>Dust Masks</t>
  </si>
  <si>
    <t xml:space="preserve">Disposable Non-toxic dust &amp; filter mask. 
1. Clear Vision
Low profile design lets you see where you are going and what you are doing. Easily wear glasses or safety goggles. 
2. Maintenance-free 
At the end of a day, throw it away. Nothing to clean. 
3. Contour fit. 
Soft metal nosepiece adjusts closely over bridge of nose. Non-woven filter material conforms comfortably to facial features. 
4. East breathing/speaking.
Breath and speak normally. You'll be easily understandable at normal tones. 
Quantity: 1 Box of 50 Masks. </t>
  </si>
  <si>
    <t>mask1</t>
  </si>
  <si>
    <t>Sump Pump Hose</t>
  </si>
  <si>
    <t xml:space="preserve">Hose </t>
  </si>
  <si>
    <t xml:space="preserve">Sump Hose </t>
  </si>
  <si>
    <t>21121 Dead</t>
  </si>
  <si>
    <t>l002 -21121</t>
  </si>
  <si>
    <t xml:space="preserve">32455 Dead </t>
  </si>
  <si>
    <t>l002 -32455</t>
  </si>
  <si>
    <t>33535 Dead</t>
  </si>
  <si>
    <t>l002 -33535</t>
  </si>
  <si>
    <t>54335 Dead</t>
  </si>
  <si>
    <t>l002 -54335</t>
  </si>
  <si>
    <t>66435 Dead</t>
  </si>
  <si>
    <t>l002 -66435</t>
  </si>
  <si>
    <t>Brown Tarp 20x25</t>
  </si>
  <si>
    <t>Brown tarp-20x25</t>
  </si>
  <si>
    <t>Blue Gloves</t>
  </si>
  <si>
    <t>Blue nitrile powdered gloves. 
- Meets FFDCA requirements for food contact
- rolled off cuff
- 100 per box
- Size: Large</t>
  </si>
  <si>
    <t>nitrile</t>
  </si>
  <si>
    <t>Wasp Killer</t>
  </si>
  <si>
    <t>Kills on contact
Kills carpenter bees and ground-nesting yellow jackets
Expanding foam provides added protection to get into hard to reach places where insects live
Can be used for both indoors and out outdoors. </t>
  </si>
  <si>
    <t xml:space="preserve">hornet killer </t>
  </si>
  <si>
    <t>Oven Cleaner</t>
  </si>
  <si>
    <t xml:space="preserve">Non Abrasive Powder
Removes Rust and Hard Water Stains
For Copper, Tile, Brass, Stainless Steel, Porcelain, Plastics and Glass Cooktops
With this amazing oven cleaner it makes the toughest stains easy to clean. </t>
  </si>
  <si>
    <t xml:space="preserve">oven cleaner </t>
  </si>
  <si>
    <t>6" Zip ties</t>
  </si>
  <si>
    <t>409 Cleaner</t>
  </si>
  <si>
    <t xml:space="preserve">32 ounce spray bottle of antibacterial all purpose cleaner
Kills food-related bacteria on hard, nonporous, non-food-contact surfaces
Leaves a streak-free shine
Smart Tube technology means you'll spray every drop
Convenient spray bottle aims cleaner right where you need it
Cleans. Glass, Kitchen, Restrooms and just about everything. </t>
  </si>
  <si>
    <t xml:space="preserve">all cleaner </t>
  </si>
  <si>
    <t>Brown Tarp 30x40</t>
  </si>
  <si>
    <t>Brown tarp-30x40</t>
  </si>
  <si>
    <t>35435 Dead</t>
  </si>
  <si>
    <t>l002 -35435</t>
  </si>
  <si>
    <t>Brown Tarp 12x16</t>
  </si>
  <si>
    <t>Brown tarp-12x16</t>
  </si>
  <si>
    <t>Brown Tarp 20x40</t>
  </si>
  <si>
    <t>Brown tarp-20x40</t>
  </si>
  <si>
    <t>Toilet Wrap</t>
  </si>
  <si>
    <t xml:space="preserve">Winterization toilet wrap (sticker not included)
Rolls are 80 gauge 18"W x 1500'L clear, static cling toilet stretch wrap. This material will not damage toilets or leave a residue.
Winterizing Toilets
For best results, apply the toilet wrap to a clean surface. Punch holes in wrap during humid conditions to avoid mold growth.
Each roll can cover approximately 1,000 toilets </t>
  </si>
  <si>
    <t>wrap</t>
  </si>
  <si>
    <t>13226 Dead</t>
  </si>
  <si>
    <t>l002 -13226</t>
  </si>
  <si>
    <t>Hand Rail Bracket</t>
  </si>
  <si>
    <t>IVES has produced a full line of quality building hardware for over 120 years. Throughout this time, IVES has adhered to the firm convictions of its founder, Hobart B. Ives, that the success of a company is dependent on two major factors - product quality and customer service.</t>
  </si>
  <si>
    <t xml:space="preserve">handrail bracket </t>
  </si>
  <si>
    <t>64445 Entry</t>
  </si>
  <si>
    <t>l001 -64445</t>
  </si>
  <si>
    <t>50' Extension Cord</t>
  </si>
  <si>
    <t xml:space="preserve">This 50 foot outdoor extension cord is first class. It is water resistant with a three prong grounded plug. This features a 12 gauge internal wiring. </t>
  </si>
  <si>
    <t xml:space="preserve">ext 2 </t>
  </si>
  <si>
    <t>2" Dry Wall Screws</t>
  </si>
  <si>
    <t>Preservation Camera</t>
  </si>
  <si>
    <t>The perfect camera for all your preservation and inspection needs. Made rough to handle all situation and outdoor disasters. With a time stamp on every picture this can help you get your work done efficiently. 
This Camera unite has a variety of industry-leading features including digital video recording, photo shooting, video display and detachable battery, which makes it perfect for vehicle data recording, photo-shooting, outdoor sports, home security, deep-water probing, etc. Enjoy your digital life at anytime and anywhere.
All Accessories are new with very good protection inside the Small Size Storge Bag, which is a Custom Fitted Case with removable foam interior boxes designed to shape the Case interior, is used to keep the camera and the accessories together. The dimension is 5.91" L x 3.94" W x 2.36 " H.
High definition 720P screen, support 5MP Photo shooting, boasting an immersive 140 degree wide-angle lens. Expand yuour horizons! It has a 1.5" color LCD screen on the back, so you can see what you're filming, or taking a picture of.
Use as a dash camera , and also to use it as a reverse camera. The camera has a time/date stamp (imprint) on the video (that you can turn off if you wish) so you know the exact time and date something happened.
It comes with the basic accessories for mounting it anywhere including handle bar/ pole mount, clip, bandages, a waterproof case that has glass lenses allowing you to capture amazing videos underwater. Enjoy your digital life at anytime and anywhere. 
For less than $100, you can't miss it! Come on!</t>
  </si>
  <si>
    <t>prez camera</t>
  </si>
  <si>
    <t>Brown Tarp 40x40</t>
  </si>
  <si>
    <t>Brown tarp-40x40</t>
  </si>
  <si>
    <t>Blue Shoe covers</t>
  </si>
  <si>
    <t>Spunbonded polypropylene anti-skid shoe covers may be used to protect against dirt, grime, and certain dry particulates in non-hazardous environments. Appropriate for industrial, pharmaceutical, food processing, construction, and certain environmental cleanup applications.
100 PACK 
Anti-Skid Bottom
Lightweight
Fluid Resistant</t>
  </si>
  <si>
    <t xml:space="preserve">shoe cover </t>
  </si>
  <si>
    <t>Latex Dip Gloves</t>
  </si>
  <si>
    <t>String knit gloves with latex palm and finger coating. Knit material allows for maximum comfort and flexibility while the latex coating ensures a firm grip and much needed protection for your hands. - Pack of 10</t>
  </si>
  <si>
    <t>supp002</t>
  </si>
  <si>
    <t>Volt Stick</t>
  </si>
  <si>
    <t>Perfect for your inspection job. 
Volt stick features: 
Electricians, maintenance, service, safety personnel, and homeowners can quickly test for energized circuits in the workplace or at home.
Feature:
High quality pocket-sized voltage detector
Upon detection, tip glows and buzzer sound
With a super bright LED light 
Pen shape, mini size, easy to use and portable
Description:
Shape: Pen
Test voltage range: 90-1000V AC
IP54, IEC 1010
Power Supply: 2 x 1.5V AAA (Not included)
Battery life:6 hours for continuous using
Color: blue
Note:
Please check it before use, if the light and sound are weak, please replace the batteries inside
Don't place the tester near high voltage
Never test the voltage which than 1000V AC
Package content :
1 x Pen Voltage Alert</t>
  </si>
  <si>
    <t>volt stick</t>
  </si>
  <si>
    <t>60 Black Pens</t>
  </si>
  <si>
    <t xml:space="preserve">BIC Pens Feature: 
Writes 40% longer on average than the leading competitor
#1 Selling Ball Pen
Writes First Time, Every Time!®
Frosted cap and translucent barrel for visible ink supply
Flexible round barrel for writing comfort
60 pens included. </t>
  </si>
  <si>
    <t>pens</t>
  </si>
  <si>
    <t>Brown Tarp 40x60</t>
  </si>
  <si>
    <t>Brown tarp-40x60</t>
  </si>
  <si>
    <t>Brown Tarp 30x60</t>
  </si>
  <si>
    <t>Brown tarp-30x60</t>
  </si>
  <si>
    <t>Blue Tarp 40x60</t>
  </si>
  <si>
    <t>blue tarps-40x60</t>
  </si>
  <si>
    <t>Hinges - 12 Pk</t>
  </si>
  <si>
    <t>Pack of 12 - GlideRite brand interior residential steel full mortise Door Hinges. Size 3-1/2" x 3-1/2" with square corners. Fully assembled hinges with matching installation screws included. Available in both Oil Rubbed Bronze and Brushed Satin Nickel finishes. Lifetime Replacement Warranty</t>
  </si>
  <si>
    <t xml:space="preserve">HInge </t>
  </si>
  <si>
    <t>Pick Lock Set</t>
  </si>
  <si>
    <t>Product Description
Quality tools have chrome vanadium steel shafts and comfortable grips. Utility pick set includes straight, 90deg , 1/4in. radius and 1/8in. radius sizes. Screwdriver set includes #000 and #00 Phillips, 3/32in. and 1/8in. slotted. Stardriver set includes T5, T7, T8 and T10 sizes. Nylon storage pouch. Pieces (qty.): 12, Set Includes: Utility picks (4), screwdrivers (4), staredrivers (4), Storage Type: Storage pouch
From the Manufacturer
12 pc Precision Pick and Screwdriver Set
Chrome plated chrome-vanadium steel shafts
Comfortable TPR Grips
Handy nylon storage pouch
Contains 4 utility picks, 4 Screwdrivers &amp; 4 Torx drivers</t>
  </si>
  <si>
    <t>picklock</t>
  </si>
  <si>
    <t>25' Extension Chord</t>
  </si>
  <si>
    <t xml:space="preserve">This 25 foot outdoor extension cord is first class. It is water resistant with a three prong grounded plug. This features a 12 gauge internal wiring. </t>
  </si>
  <si>
    <t xml:space="preserve">ext 1 </t>
  </si>
  <si>
    <t>13525 Entry</t>
  </si>
  <si>
    <t>l001 -13525</t>
  </si>
  <si>
    <t>25345 Dead</t>
  </si>
  <si>
    <t>l002 -25345</t>
  </si>
  <si>
    <t>Long shackle Padlcok</t>
  </si>
  <si>
    <t>l003</t>
  </si>
  <si>
    <t>Brown Tarp 20x20</t>
  </si>
  <si>
    <t>Brown tarp-20x20</t>
  </si>
  <si>
    <t>Brown Tarp 10x12</t>
  </si>
  <si>
    <t>Brown tarp-10x12</t>
  </si>
  <si>
    <t>Blue Tarp 20x20</t>
  </si>
  <si>
    <t>blue tarps-20x20</t>
  </si>
  <si>
    <t>Blue Tarp 24x36</t>
  </si>
  <si>
    <t>blue tarps-24x36</t>
  </si>
  <si>
    <t>Blue Tarp 40x40</t>
  </si>
  <si>
    <t>blue tarps-40x40</t>
  </si>
  <si>
    <t>1/2" Metal Plug</t>
  </si>
  <si>
    <t>Utility plugs and caps allow you to plug and cap gas and water lines securely. Prevent any leakage or damage to these lines with these sturdy plugs and caps. 
The variety of sizes will help you fit any line you need. 
Available for plugs  in: 1inch 
3/4" inch 
1/2" inch 
for caps: 3/4" inch
1/2" inch caps.</t>
  </si>
  <si>
    <t>plu/cap-1/2inch plug - Metal</t>
  </si>
  <si>
    <t>3/4 " Metal Plug</t>
  </si>
  <si>
    <t>plu/cap-3/4inch plug - Metal</t>
  </si>
  <si>
    <t>1" Metal Plug</t>
  </si>
  <si>
    <t>plu/cap-1inch plug - Metal</t>
  </si>
  <si>
    <t>1/2" Metal Cap</t>
  </si>
  <si>
    <t>plu/cap-Cap 1/2inch - metal</t>
  </si>
  <si>
    <t>3/4" Metal Cap</t>
  </si>
  <si>
    <t>plu/cap-Cap 3/4inch Metal</t>
  </si>
  <si>
    <t>1/2" Plastic Cap</t>
  </si>
  <si>
    <t>plu/cap-Cap 1/inch - Plastic</t>
  </si>
  <si>
    <t>3/4" Plastic Cap</t>
  </si>
  <si>
    <t>plu/cap-Cap 3/4inch - Plastic</t>
  </si>
  <si>
    <t>1" Plastic Cap</t>
  </si>
  <si>
    <t>plu/cap-Cap 1inch - Plastic</t>
  </si>
  <si>
    <t>Toilet Brush</t>
  </si>
  <si>
    <t xml:space="preserve">Keep your property neat and clean. Standard size. </t>
  </si>
  <si>
    <t>toilet brush</t>
  </si>
  <si>
    <t>Wall Plate - Outlet - White</t>
  </si>
  <si>
    <t>plates-1 gang out white</t>
  </si>
  <si>
    <t>Wall Plate - Outlet &amp; Switch - White </t>
  </si>
  <si>
    <t>plates-plates-Dble G Outlet 1 G switch</t>
  </si>
  <si>
    <t>Combo Alarm</t>
  </si>
  <si>
    <t>·Loud 85 decible alarm.
·Permanent carbon monoxide sensor.
·Powered by one 9V battery.
·The alarm sound pattern is pulsed four short alarm beeps for CO alarm and continuous beeps for smoke alarm. The sound pattern is smoke pattern as CO and smoke occur simultaneously. The red LED will flash while in alarm mode.
·Test button to test the units electronics and verifies proper unit operation.</t>
  </si>
  <si>
    <t>alarm-combo</t>
  </si>
  <si>
    <t>ANti Freeze</t>
  </si>
  <si>
    <t>This non-toxic antifreeze keeps your pipes clear preventing freezing during the winter. The anti freeze is made of a blend of Ethyl Alcohol, Glycol, Denaturants, Colorant and Water. It is used for -50 burst protection in potable water systems.
-No mixing is required.
-Non-Toxic
-Safe for fresh water systems.
-All the ingredients used are listed in the U.S Federal Register
Please note: This item is only available for delivery by the pallet, which consists of 240 gallons. Please call us for a quote.
Individual gallons can be purchased for in-store pick-ups.
*price per case</t>
  </si>
  <si>
    <t>anti</t>
  </si>
  <si>
    <t>LED FLashlight</t>
  </si>
  <si>
    <t>Aluminum 12-LED Mini Flashlight General Features: Silver Aluminum alloy construction 12 LEDs
High-intensity ultra-white light Fixed focus beam Shockproof and water resistant
Strong anodized finish Wrist strap Reliable rear push switch
Operates on three (3) AAA batteries (included) Unit Dimensions: 3.75 x 1.25 1.25-inches (H x W x D)</t>
  </si>
  <si>
    <t xml:space="preserve">flashlight </t>
  </si>
  <si>
    <t>Graffiti Remover</t>
  </si>
  <si>
    <t>Product Description:
New improved national formula compliant for all areas. This powerful aerosol removes unsightly graffiti from walls, windows, masonry surface, and woodwork. It removes spray paint, marker ink, pen ink, crayon, lipstick, and lots more. 18 oz. can will cover approximately 25 sq. ft. depending on porosity of the surface.
From the Manufacturer
Everybody goofs up sometimes which is why every home, garage and workshop needs Goof Off. It removes the tough messes that ordinary household cleaners can’t. You'll be amazed at how fast, easy and powerfully it works to remove everything from dried paint to gummy, sticky messes, grease, tar, ink and tough stains. Goof Off is the solution to irritating, embarrassing and potentially costly cleaning problems. Goof Off the ultimate remover for the toughest messes.</t>
  </si>
  <si>
    <t xml:space="preserve">graffiti </t>
  </si>
  <si>
    <t>Scrub Pads</t>
  </si>
  <si>
    <t xml:space="preserve">Scour pads great for cleaning: Pans, Kitchens utensils. 
Ideal for cleaning tough baked on messes
Very durable </t>
  </si>
  <si>
    <t xml:space="preserve">heavy pads </t>
  </si>
  <si>
    <t>Pallet Anti Freeze</t>
  </si>
  <si>
    <t xml:space="preserve">This non-toxic antifreeze keeps your pipes clear preventing freezing during the winter. The anti freeze is made of a blend of Ethyl Alcohol, Glycol, Denaturants, Colorant and Water. It is used for -50 burst protection in potable water systems.
-No mixing is required.
-Non-Toxic
-Safe for fresh water systems.
-All the ingredients used are listed in the U.S Federal Register
240 gallons </t>
  </si>
  <si>
    <t xml:space="preserve">pallet freeze </t>
  </si>
  <si>
    <t>Primer Aerosol</t>
  </si>
  <si>
    <t>Features EZ Touch 360 degree dial spray tip
Primes, seals and protects
Increases paint adhesion
Smooth uneven surfaces
Dries to the touch in 10 minutes or less</t>
  </si>
  <si>
    <t>primer</t>
  </si>
  <si>
    <t>Keys</t>
  </si>
  <si>
    <t>Dehumidifier 45 Pint</t>
  </si>
  <si>
    <t>dehu-45 pint</t>
  </si>
  <si>
    <t>Dehumidifier 65 Pint</t>
  </si>
  <si>
    <t>dehu-65 pint</t>
  </si>
  <si>
    <t>Sump Pump</t>
  </si>
  <si>
    <t xml:space="preserve">This portable sump pump is a necessity of every house. Never worry again that your dry basement will be effected on rainy days or any day that the underground water table rises. Submersible sump pumps sit in a water-accumulating sump pit, they pump all excess water away from the house’s foundation. 
This sump pump’s advantage is that it has a higher base plate which assures the prevention of debris collection in the sump pit. 
      -	     ½ HP
      -	     Maximum flow of 2,000 gallons of water per hour
      -	     Adjustable tether switch
      -	     Multi fitting elbow
      -	     Extra long cord
      -	     Sealed specially in order to prevent electrical short circuits while under water.
      -	     Portable, does not have to be permanently installed. 
The purchase of this sump pump will save any home owner thousands of dollars by preventing water in the home’s basement.  </t>
  </si>
  <si>
    <t>pump</t>
  </si>
  <si>
    <t>pc</t>
  </si>
  <si>
    <t>12 Pk Carriage Bolts</t>
  </si>
  <si>
    <t>Carriage bolts can be used to properly board up and secure broken windows with plywood after a storm, fire, or during construction. Ensure your property’s security with these highly durable bolts.
Pack of 12</t>
  </si>
  <si>
    <t xml:space="preserve">bolts </t>
  </si>
  <si>
    <t>Flex Hasp</t>
  </si>
  <si>
    <t>This heavy-Duty Flexible Hinge Hasp is very easy to install! All parts necessary for installation included in packaging. This can be used a variety of different doors, basically any door. This hasp includes eight screws. Use to secure gates, garages, doors, outdoor sheds. Secure with padlock (sold separately.)</t>
  </si>
  <si>
    <t>Flexhasp</t>
  </si>
  <si>
    <t>43523 Dead</t>
  </si>
  <si>
    <t>l002 -43523</t>
  </si>
  <si>
    <t>?</t>
  </si>
  <si>
    <t>25345 Entry</t>
  </si>
  <si>
    <t>l001 -25345</t>
  </si>
  <si>
    <t xml:space="preserve">10 Year - Smoke Alarms </t>
  </si>
  <si>
    <t>The high-reliability infrared photoelectric smoke sensor, is generally more effective at detecting slow, smoldering fires that smolder for hours before bursting into flame.
Equipped with operating light (LED), silence/ test button, low battery warning.
Comes with a manual,a mounting bracket, 2 screws and 2 anchor,Easy to install in your dining room, living room, kitchen, ceiling, hall, bed room etc.
Loud 85 dB alarm sound.
Up to 10 years lifetime.</t>
  </si>
  <si>
    <t>smoke10</t>
  </si>
  <si>
    <t>Garden Hose Cap </t>
  </si>
  <si>
    <t>These 3/4 in. Threaded Hose Caps keep insects and debris from creeping into your garden hoses. These versatile caps can be installed at the end of a 3/4 male-threaded hose to cap-off the hose.</t>
  </si>
  <si>
    <t>Pink lockbox</t>
  </si>
  <si>
    <t>Hanging key storage box with combination access to multiple keys
Hangs from doorknob, fence, or just about anywhere
Personalized, adjustable combination lock with 4 dials offers up to 10,000 combination possibilities for optimal security.
Reinforced body withstands hammering and sawing
Rust-free and life-time product guarantee                                                               Lion Lock's 4 digit numerical lockbox. Model: 1500 You will never have to ask again, "Where are my keys?" Never worry about children being locked out when you get stuck in traffic. This 4 digit Numeric Lockbox ensures that the home remains secure and keys are always readily available to those with the numeric code, truly the ultimate in convenience. Tools are not needed for installation and the box can easily be hung anywhere. Lockbox is able to fit multiple keys. Combination code can be changed at anytime. Lifetime warranty. Color: Pink Preset: 0-0-0-0. Set your own combination.</t>
  </si>
  <si>
    <t xml:space="preserve">Pink N </t>
  </si>
  <si>
    <t xml:space="preserve">Paint plastic </t>
  </si>
  <si>
    <t>Many purposes around the home, office and workshop
Protects against paint spatter, water, dust, wind and dirt
Clear Plastic
Plastic side will not soak through</t>
  </si>
  <si>
    <t xml:space="preserve">plastic </t>
  </si>
  <si>
    <t>Accordion File Box</t>
  </si>
  <si>
    <t>Features: 
Stay organized in your office or on the road with this 19 pocket subject case
Oversized case file securely holds more than 1,400 sheets of letter or legal sized paper
Sturdy construction with a twist-style latch and handle for easy carrying.
Includes printed A-Z and Subject labels
Color assortment includes blue and green
Contains 30% recycled content, 30% post-consumer material</t>
  </si>
  <si>
    <t xml:space="preserve">file box </t>
  </si>
  <si>
    <t xml:space="preserve">Scotch Tape 6 Rolls </t>
  </si>
  <si>
    <t xml:space="preserve">Features: 
Scotch(R) Magic(TM) Tape is the original matte finish, invisible tape
It's the preferred tape for offices, home offices and schools
Write on it with pen, pencil or marker
Great for a wide variety of uses, such as sealing envelopes and permanent mending of torn documents
Photo safe and made in USA.
6 rolls included. </t>
  </si>
  <si>
    <t xml:space="preserve">scotch tape </t>
  </si>
  <si>
    <t>Measuring Tape</t>
  </si>
  <si>
    <t>This Measuring Tape features: 
Graduations printed in fractions and decimal equivalents
Direct reading of feet and inches on vertical blade
Case designed to fit comfortably in hand
Graduations printed in fractions and decimal equivalents. Direct reading of feet and inches on vertical blade. Hi Viz blue case, easy to find on the job. Case designed to fit comfortably in hand. 2 rivet end hook with reinforcing strip. Clear coat blade protection for more durable markings. Slide lock button allows for easy control of tape blade. Removable belt clip. Easy to read yellow clad blade graphics.
From the Manufacturer
Lufkin 1-Inch by 25-Feet Hi-Viz Blue Power Return Tape, Vertical Quick Read.</t>
  </si>
  <si>
    <t>measuring tape</t>
  </si>
  <si>
    <t>FAS Lockbox kit * Numeric Lock-box * includes required label</t>
  </si>
  <si>
    <t>You will never have to ask again, “Where are my keys?” Never worry about children being locked out when you get stuck in traffic. Numeric Lock-boxes ensure that the home remains secure and keys are always readily available to those with the numeric code, truly the ultimate in convenience. Tools are not needed for installation and the box can easily be hung anywhere. Combination code can be changed at anytime.
This comes with the FAS label included.</t>
  </si>
  <si>
    <t>lockbox fas</t>
  </si>
  <si>
    <t>Duct Tape</t>
  </si>
  <si>
    <t>Adhesive
Mid-grade multi use duct tape for repairs in and around the house, shop and jobsite
An economical tape made with a tough polyethylene film bonded to strong polycot ton blend cloth
Great for holding, securing and bundling
Removes cleanly with no residue from most opaque surfaces
Strong waterproof backing resists wear, abrasion, moisture and weathering for long-term performance</t>
  </si>
  <si>
    <t>Duct tape</t>
  </si>
  <si>
    <t xml:space="preserve">Clear Contractor Bags. </t>
  </si>
  <si>
    <t>Clear Garbage Bags
Translucent Clarity!
42 gallon Contractor grade bags. 
50 per case </t>
  </si>
  <si>
    <t>Bag-42galC</t>
  </si>
  <si>
    <t>Roller Covers</t>
  </si>
  <si>
    <t>One Coat Smooth Roller Cover, 3-Pack
Moisture And Solvent Resistant Core
Pack-3
Shur-Line invented the first paint roller with a removable cover in 1945 and our-years of experience have paved the way for do-it-yourselfers and professional painters to achieve flawless paint application. Shur-Line's patented technologies continue to set the standard for quality paint rollers. Shur-Line invented the advanced technology of our thermo-bond process in which the roller cover fabric is thermally fused to the core. This eliminates adhesive failure associated with traditional cardboard and pvc plastic cores. Thermo-bond cores are tough and impervious to paint solvents and water. This results in roller covers that are virtually indestructible and roll smoothly every time. Shur-Line's proprietary fabrics use the proper fiber crimping for optimum painting performance. Knit fabric rollers can be used for the majority of jobs and rollers made with woven fabrics provide the smoothest finish for specialized applications. All Shur-Line rollers undergo an advanced finishing process that results in low linting and leaves a uniform paint finish. We've once again dramatically improved the way paint rollers are manufactured by applying Teflon fabric protector to our premium roller covers. This exciting innovation provides smoother coverage and fast clean up. Paint sticks to the wall, no the roller.</t>
  </si>
  <si>
    <t xml:space="preserve">paint roller </t>
  </si>
  <si>
    <t>GE Light bulbs 4-Pack</t>
  </si>
  <si>
    <t>GE Lighting 41028 60-Watt A19, Soft White, 4-Pack
4-pack of 60-watt medium base (E26) A19 Incandescent lamps
Soft White bulb with color temperature rating of 2800 K
Provides approximately 840 lumens of light, illuminating your environment around you
60-watt Incandescent lamp rated at 1000-hours of life
Bulbs can be used in any position - well suited for general purpose lighting applications</t>
  </si>
  <si>
    <t>bulbs 4 pack</t>
  </si>
  <si>
    <t>Toilet Bowl &amp; Bathroom Cleaner  4 pack </t>
  </si>
  <si>
    <t>Lysol Cling Gel Toilet Bowl Cleaner, Ocean Scent, 24 Ounce (Pack of 4)
Cleans and deodorizes
Leaves a fresh clean scent
Kills 99.9% of viruses and bacteria
Proven to eliminate tough odors</t>
  </si>
  <si>
    <t xml:space="preserve">Bathroom clean </t>
  </si>
  <si>
    <t>Garbage bags 3 Mil.</t>
  </si>
  <si>
    <t xml:space="preserve">These bags are perfect for any clean-up job with their 42 gallon capacity and are tear and puncture resistant. - Case of 32 </t>
  </si>
  <si>
    <t>Bag-42galB</t>
  </si>
  <si>
    <t>Lever Handle Lockbox</t>
  </si>
  <si>
    <t>Most lockboxes work great for knob locks, but what about a lockbox for a lever handle?
If you were to put a regular lockbox on a lever handle it could slide off very easily or worse, it could be stolen!
For this reason we found you the best, most secure lever handle lockbox out there. In this package you are getting a lockbox along with the fitting that secures the lockbox to the handle. Don't carry those keys around or damage the nearby wall by hanging so wall mounted lockbox. Get yourself this easy to use lockbox.</t>
  </si>
  <si>
    <t>lever</t>
  </si>
  <si>
    <t>LBS</t>
  </si>
  <si>
    <t>50 Pc Colorful Key Tags</t>
  </si>
  <si>
    <t>Have you ever walked up to a door, pulled out your ring of keys and sat there for 10 minutes trying to figure out which key will open this lock?
What if your in a rush and running out of the house or what if your with clients, trying to open the door to what you hope will be their next home?
Don't be embarrassed anymore! Save yourself the trouble and get yourself key tags. These key tags are the best way to keep your keys organized and help you waste less time during your busy day.
Size:  6.4 x 2.2 x 0.3cm / 2.5" x 0.87" x 0.12"</t>
  </si>
  <si>
    <t>key tags</t>
  </si>
  <si>
    <t>Real Estate Calculator</t>
  </si>
  <si>
    <t>Calculate complete payment solutions, amortization, combo loans, ARMs, rent versus buy comparisons, and much more with the Real Estate Master IIIX finance calculator from Calculated Industries. Designed for real estate and mortgage professionals, the Real Estate Master IIIX performs nearly every post-qualifying real estate calculation right there in front of the client to help boost sales.
You'll be able to calculate mortgage payments, terms, interest, PITI payments, future value, as well as purchase price, and down payment figures. Permanently store local property tax and property insurance rates for customized calculations that will help buyers and sellers develop an informative financial outlook--it even figures mortgage insurance. It also performs numerous "what-if" calculations from variables like purchase price, down payment amount, and loan amount financing.
Other features include bi-weekly and monthly loan comparisons, automatic sales price and down payment calculations, and completion of taxes, insurance, and mortgage insurance for true PITI payments. It also offers a built-in date-math function for closing and expiration dates, triple zero key that saves time and keystrokes.
A pocket user guide stores conveniently inside the back of the unit in a prefitted slot. It's powered by two LR44 batteries, which provide up to 800 hours of battery life, and the Real Estate Master IIIX has an auto shut-off feature that turns the calculator off after about 8 to 12 minutes of non-use. The device measures 5.75 x 3 x 0.6 inches and weighs 3.2 ounces, and it's backed by a one-year limited warranty</t>
  </si>
  <si>
    <t xml:space="preserve">calculator </t>
  </si>
  <si>
    <t>Laser Dimension Master</t>
  </si>
  <si>
    <t>Get fast, accurate indoor measurements up to 50 feet with 99 percent accuracy with the Laser Dimension Master II (model 3339) from Calculated Industries. Offering a sleek, easy-to-use design, the LDM II uses a narrow ultrasonic beam to measure at the speed of sound, even in areas with furniture or fixtures. Just aim and press a button--when the unit beeps, you've got a measurement. It's an ideal tool for real estate agents, interior decorators, appraisers, estimators, remodelers, designers, and anyone requiring, fast, accurate indoor measurements.
Ultrasonic measuring devices are much easier to use than old-fashioned roll-up tape measures. One person can make quick, accurate room measurements in seconds. Just press the button and aim the laser at the distant wall or surface you're measuring to, listen for the two beeps, and the measurement is displayed in feet-inches or meters on the large backlit LCD display. Floor-to-ceiling measurements are just as easy, with no risk of injury on stepstools or ladders.
The LDM II can measure from 20 inches to 50 feet, and you can set your display to measure in either feet-inches or meters. A built-in laser pointer lets you see exactly where you're measuring--you can even use it for presentations. The device measures 5.13 x 1.3 x 0.34 inches, and it weighs 2.4 ounces. The LDM II is powered by two CR2032 button batteries, and it's backed by a one-year limited warranty.</t>
  </si>
  <si>
    <t xml:space="preserve">laser dimension </t>
  </si>
  <si>
    <t>Shoe Basket</t>
  </si>
  <si>
    <t>Great for Open Houses!! Especially when you may not be able to greet everyone that comes in - this bin will let potential buyers know you care about the floors in what maybe their new home. Using shoe covers will keep all the dirt and water off the floor while showing you are a true professional who goes the extra step (with your protective shoe covers on of course). 
When you are done for the day, the holder folds up flat for easy storage. Your clients may not even know you were there!</t>
  </si>
  <si>
    <t>shoe holder-foldable</t>
  </si>
  <si>
    <t>Lion Locks 9000 Keysafe Original 3-key Portable, Pushbutton Lockbox, Black</t>
  </si>
  <si>
    <t>The Lion Locks 9000 White Key Safe original portable three-key lockbox is a convenient, affordable solution to key control. Hiding a key under a flowerpot or over the doorjamb, while handy, is not the best idea. The perfect blend of convenience and security, the Key Safe makes sure your keys stay where they're needed. Ideal for everything from emergencies to easy access for friends and relatives, the portable Key Safe lockbox can be used in a variety of situations-homes, vacation properties, outbuildings, and more. It's available in two colors: White and Black</t>
  </si>
  <si>
    <t>B00QKWCJ4C</t>
  </si>
  <si>
    <t>LB900B</t>
  </si>
  <si>
    <t>Amazon - MF</t>
  </si>
  <si>
    <t>RS</t>
  </si>
  <si>
    <t>Lion Locks LS-8900 Key Safe Lock Box Vault With Combination 4 Pin Lock - Portable Realtor Outdoor Master Stor a key - Door Handle or Chain Link Fence Mount - Heavy Duty Slimline Key Storage</t>
  </si>
  <si>
    <t>Front Opening Locking System to Protect Your Keys - Durable Construction Metal/Hard Plastic
Set your combination with ease - 4 pin user code for maximum security and safety
Easy Install, move anytime, perfect solution for your key storage
Perfect for your spare key, emergency access for seniors, realtors, construction, trades, family and friends
EASY ACCESS - store keys - DIY ready -                                                            Never get locked out your home again  Never Get Locked Out Again Every get locked out of your home, you closed the door behind you and you realized you left your keys inside? Or you left your keys somewhere or miss placed them? Perfect for Medical Alert System Emergency Entry In an emergency situation where you pressed your help button for help and the emergency services, friends and family are on their way, how can they gain access to your home. A key lock box is the solution. Avoid the high cost of repairs of the emergency services kicking in your door and wasn't valuable time when you need help. Easy to Install Simple find the door knob or a pipe like an external gas pipe or fence you would like to attach the lock box to, open the lock box and hook around the object. Easy to Use. The key safe default code is 0000. The simple to follow instructions provided will show you how to change the code to your desired 4 digit code anytime you like. Heavy Duty and Durable Construction</t>
  </si>
  <si>
    <t>B01BW00TW0</t>
  </si>
  <si>
    <t>ARCN</t>
  </si>
  <si>
    <t>Blue Recycling Bags, 33x39, 33 Gal, 100/case, 1.2 Mil</t>
  </si>
  <si>
    <t>Plastic Prince Blue Recycling Bags, 33x39, 33 Gal, 100/case</t>
  </si>
  <si>
    <t>B00KA8VVVO</t>
  </si>
  <si>
    <t>Blue Bags</t>
  </si>
  <si>
    <t xml:space="preserve">Amazon -MF </t>
  </si>
  <si>
    <t>RL</t>
  </si>
  <si>
    <t>95 Gallon Trash Bags - 25 / Case - Black</t>
  </si>
  <si>
    <t>One of our most popular products, these giant 95 gallon black trash bags are ideal for extra-large rollaway cans. They¢TMve been made to a full 2 mil thickness for exceptional resistance to punctures and splits, even when dealing with rough refuse. This is an excellent bag for outdoor use, or in warehouses and commercial kitchens. USA made and finished with a gusset seal. The gusset consists of expanding folds, like the pleats in a skirt, for a bit of extra room when dealing with heavy or awkwardly-shaped loads. Order today and see why so many customers love these black garbage bags! These are the perfect trash can liners.</t>
  </si>
  <si>
    <t>B0036F75I6</t>
  </si>
  <si>
    <t>95GalB</t>
  </si>
  <si>
    <t>Plasticplace 55-60 Gallon Contractor Bags, 38"W x 58"H, 3.0 Mil, Black, 50 / Case</t>
  </si>
  <si>
    <t>When you need a contractor bag you need a bag that will hold up to the rigors of construction debris and the like. That's why our black contractor bag has a thicker gauge than other commonly used bags. Purchase with confidence, your satisfaction is guaranteed. Made with superior high quality resin in the USA.</t>
  </si>
  <si>
    <t>B001C0QKO2</t>
  </si>
  <si>
    <t>pp50-60</t>
  </si>
  <si>
    <t>Plasticplace Black Contractor Bags, 42 Gallon, 33x48, 3.0 Mil, 50/case</t>
  </si>
  <si>
    <t>These garbage bags will not disappoint you. Our bags are full gauge, that means they are exactly as thick as we say they are. Our bags are made with Megablend resin thus ensuring consistent performance from each and every bag.</t>
  </si>
  <si>
    <t>50 Bags per case
Extra heavy duty 3 Mil contractor bags
Made in the USA
Black bags</t>
  </si>
  <si>
    <t>B000T28DT4</t>
  </si>
  <si>
    <t>8D-P1IG-S5ZA</t>
  </si>
  <si>
    <t>Lion Locks LICO0705 Tulip Entry Door Knob and Keyed Alike Single Cylinder Deadbolt, Polish Brass</t>
  </si>
  <si>
    <t>Lion Lock LICO0705 tulip knob style security set with grade 3 single cylinder deadbolt. Polished brass finish. Keyed alike entry lock and single cylinder deadbolt single cylinder deadbolt has thumb turn inside. Six way adjustable latch fits all doors 2-3/8-inch or 2-3/4-inch backset, square, rounded corners or drive in. Independent laboratory testing has confirmed the effectiveness of this long lasting and durable finish.</t>
  </si>
  <si>
    <t>Adjustable latch ensures a perfect fit with any door
Same key opens both locks
Fits all doors, replaces all brands
Polished brass finish
Exclusive easy install features</t>
  </si>
  <si>
    <t>B00KKUQ57W</t>
  </si>
  <si>
    <t>entry1</t>
  </si>
  <si>
    <t>RM</t>
  </si>
  <si>
    <t>ToughBag Trash Bags, 65 Gallon, 50 Bags, Black</t>
  </si>
  <si>
    <t>50 bags per case
50" wide x 48" tall
1.5 mil thick
Made in the USA
Superior Strength                                                                                                           ToughBag Trash bags are commonly used for lawn and yard trimmings and for rollaway cans, these black trash bags can hold trash with ease. 1.5 mil thickness is a heavy gauge plastic and ensures maximum puncture resistance. Buy 65 gallon trash bags in bulk and save even more! Purchase with confidence, your satisfaction is guaranteed. Made with superior resins in the USA. Lifetime Guarantee</t>
  </si>
  <si>
    <t>B013J73IG8</t>
  </si>
  <si>
    <t>8O-62HH-FZE7</t>
  </si>
  <si>
    <t>42 Gallon Contractor Bags - 50 / Case - Clear</t>
  </si>
  <si>
    <t>Ideal for building projects of all sizes, these flat-sealed, super strong clear contractor bags are made from 3.0 mil low-density plastic. Designed for heavy use, these bags can hold wood, liquids, metal, cardboard, ceramic shards and even broken glass with ease, and the 42 gallon size leaves you lots of room to deal with big clean ups. Fully transparent and tough enough to deal with contracting debris without punctures or tears, with these clear trash bags you'll never find yourself in doubt of what is inside, and you can trust them to hold up under serious punishment. Made proudly in the USA. We guarantee you'll be satisfied with this purchase. These Contractor Low Density 3.0 Mil garbage bags are 33"W x 48"H and have a capacity of 42 Gallon Contractors or 159-159 Liter. There are 50 / Case of these Flat seal bags. A great fit for: , ,Although contractor bags are generally used free-standing, they can be a great fit for a, , Sendan image of your trash canto info@plasticplacecom and we may feature it HERE! , , ,. 42 Gallon Contractor Bags - 50 / Case - Clear: PlasticPlace. These 42 gallon clear contractor bags can help you identify what's in your can liner - you'll never throw out something by mistake! Made in the USA with superior resins.</t>
  </si>
  <si>
    <t>Clear Trash Bags
Low Density 3.0 Mil Thickness
50 / Case
42 Gallon Contractor
33"W x 48"H</t>
  </si>
  <si>
    <t>B001C0SIUG</t>
  </si>
  <si>
    <t>42 clear</t>
  </si>
  <si>
    <t>12-16 Gallon Blue12-16 Gallon Recycling Bags - 250 / Case - Blue</t>
  </si>
  <si>
    <t>The recycling process just got a whole lot simpler. Bring on the blue bags to easily identify and differentiate your recycling from the regular trash. Got heavy glass bottles and sharp metal lids? Not a problem! These durable and dependable bags in blue are up for the job. Constructed from high quality low density plastic with just enough stretch, you get a super strong bag with the a perfectly tailored fit for a fraction of the cost you can find at a local grocery store. Win, win, win! We love that you love our bags. Which is why you will pay less when you buy more. It is our way of saying thank you. These Heavy Low Density 1.2 Mil garbage bags are 24"W x 31"H and have a capacity of 12-16 Gallons or 45-61 Liter. There are 250 / Case of these Gusset seal bags. A great fit for: , ,13 Gallon Swing Top Trash Can , , , ,13 Gallon Stainless Steel Trash Can , , , ,11 Gallon Step On Trash Can , , , ,10 Gallon Rectangle Wastebasket , , , ,10 Gallon Brute Wastebasket , , , ,12 Gallon Aspen Inner Rigid Liner , , , ,13 Gallon Hefty Swing Lid , , Send an image of your trash can to info@plasticplacecom and we may feature it HERE! , , ,, , ,. 12-16 Gallon Recycling Bags - 250 / Case - Blue: PlasticPlace. These blue recycling bags will fit most tall kitchen trash cans. They are stretchy enough to hold sharp recycables so there won't be any spills. Made in the USA. Garbage bags for recycling. Perfect recycling can liners.</t>
  </si>
  <si>
    <t>Blue Trash Bags
Low Density 1.2 Mil Thickness
250 / Case
12-16 Gallon
24"W x 31"H</t>
  </si>
  <si>
    <t>B001HT5EG8</t>
  </si>
  <si>
    <t>12-16Blue</t>
  </si>
  <si>
    <t>Plasticplace Black Contractor Bags, 55 Gallon, 3 Mil, 32/case</t>
  </si>
  <si>
    <t>When you need a contractor bag you need a bag that will hold up to the rigors of construction debris and the like.
That's why our black contractor bag has a thicker gauge than other commonly used bags.
Rubber Bands sold separately.</t>
  </si>
  <si>
    <t>B00L841T2K</t>
  </si>
  <si>
    <t>pp-55gal</t>
  </si>
  <si>
    <t>Lion Locks Aluminum Sliding Door and Window Lock, (1)</t>
  </si>
  <si>
    <t>This double thumb screw from Lion Locks is constructed from heavy-duty extruded aluminum. It utilizes a double thumbscrew design for added gripping power to mount onto your window track, or sliding door, and help securely lock them in a closed or ventilating position. This lock requires no tools for installation. Use these to prevent a window or sliding door from being forced open from the outside etc... Easy to attach - just place the slider lock on the upper or lower track of any sliding window or door. Use 2 per window or door: one on top, one on the bottom for best efficiency. Inner vinyl lining prevents scratching damage. These slider locks are perfect for patio doors, sliding glass doors, sliding windows, retractable screen doors, or sliding storm windows. 2 inch wide.</t>
  </si>
  <si>
    <t>Pack Of 1
Sliding Door Parts &amp; Accessories
Aluminum
Heavy-duty aluminum construction, Inner vinyl lining prevents scratching damage
Easy installation with no tools required</t>
  </si>
  <si>
    <t>B0170DTVKY</t>
  </si>
  <si>
    <t>Track locks</t>
  </si>
  <si>
    <t>Amazon- MF</t>
  </si>
  <si>
    <t>RSS</t>
  </si>
  <si>
    <t>Lion Locks 1500 Key Storage Lock Box with Set Your Own Combination, White</t>
  </si>
  <si>
    <t>Lion Lock's 4 digit numerical lockbox. Model: 1500 You will never have to ask again, "Where are my keys?" Never worry about children being locked out when you get stuck in traffic. This 4 digit Numeric Lockbox ensures that the home remains secure and keys are always readily available to those with the numeric code, truly the ultimate in convenience. Tools are not needed for installation and the box can easily be hung anywhere. Lockbox is able to fit multiple keys. Combination code can be changed at anytime. Lifetime warranty. Color: Black Preset: 0-0-0-0. Set your own combination.</t>
  </si>
  <si>
    <t>Hanging key storage box with combination access to multiple keys
Personalized, adjustable combination lock with 4 dials offers up to 10,000 combination possibilities for optimal security.
Hangs from doorknob, fence, or just about anywhere
Reinforced body withstands hammering and sawing
Rust-free and life-time product guarantee</t>
  </si>
  <si>
    <t>B00PUZWOOU</t>
  </si>
  <si>
    <t>L1500W</t>
  </si>
  <si>
    <t>Amazon - MF</t>
  </si>
  <si>
    <t>Lion Locks LIO0107 Tulip Keyed Entry Door Knob, Polished Brass, Gold</t>
  </si>
  <si>
    <t>Lion Locks LIO0107 tulip knob style keyed entry door lock. Antique brass finish. Six way adjustable latch fits all doors 2-3/8-inch or 2-3/4-inch backset, square, rounded corners or drive in.</t>
  </si>
  <si>
    <t>Adjustable latch ensures a perfect fit with any door
Fits all doors, replaces all brands
Easy to install
Polished brass finish</t>
  </si>
  <si>
    <t>B00KKVHCNM</t>
  </si>
  <si>
    <t>entry2</t>
  </si>
  <si>
    <t>Lion Locks 9000 Keysafe Original 3-key Portable, Pushbutton Lockbox, White</t>
  </si>
  <si>
    <t>Easy-to-use pushbutton combination
Over 1,000 combos available
Holds up to 3 keys
Easy installation - no tools necessary
Ships in Certified Frustration-Free Packaging</t>
  </si>
  <si>
    <t>B00QKUZVOO</t>
  </si>
  <si>
    <t>LB9000</t>
  </si>
  <si>
    <t>Lion Locks LDO0775 Single Cylinder Deadbolt, Polished Brass</t>
  </si>
  <si>
    <t>Lion Locks LDO0775 Single Cylinder Deadbolt. Polished brass finish. Deadbolt is four way adjustable, 2-3/8-inch or 2-3/4-inch backset, square, or rounded corners. Our great design and premium quality protected finish has proved to be very effective in controlling mold and bacteria Strong laboratory testing has confirmed the effectiveness of this long lasting and durable finish.</t>
  </si>
  <si>
    <t>Dependable security, meets ANSI grade 3 standards
Brass polish finish
Security sets provide deadbolt and keyed entry knob that work with the same key
Easy To Install
Fits all doors, replaces all brands</t>
  </si>
  <si>
    <t>B00WZX2M38</t>
  </si>
  <si>
    <t>Db1</t>
  </si>
  <si>
    <t>Lion Locks 1500 Key Storage Lock Box with Set Your Own Combination, Pink</t>
  </si>
  <si>
    <t>B00PUZWSL4</t>
  </si>
  <si>
    <t>L1500P</t>
  </si>
  <si>
    <t>Rubbermaid Compatible 44 Gallon Trash Bag Black 100 Bags</t>
  </si>
  <si>
    <t>Perfect 44 gallon RubbermaidÂ® fit
Bag size 38"x46"
Black
100 bags per case
1.5 Mil Thick                                                                                                                  These heavy-duty bags are 100% all-American made, and guaranteed to satisfy. Engineered to a durable 1.5 Mil thickness of low-density polythene, no job is too big, too bulky or too smelly for these quality black garbage bags. Precision designed to fit the 44 gallon Rubbermaid brand commercial trash cans, they are ideal for your kitchen or workshop. You can buy these bags in the confidence that theyâ€TMll hold whatever you throw at them: lumber, trimmings, wood, metal, food, ceramics and even sharp glass, all without tearing. This is a great bag for both indoor and outdoor applications, and the folded and reinforced gusset seal adds protection against leaks.</t>
  </si>
  <si>
    <t>B01C4OLDM8</t>
  </si>
  <si>
    <t>44GalB</t>
  </si>
  <si>
    <t>Clear 65 Gallon Trash Bags, 50 Bags Per Case</t>
  </si>
  <si>
    <t>Commonly used for lawn and yard trimmings and for roll-away cans, these clear trash bags can hold trash with ease. 1.5 mil thickness is a heavy gauge plastic and ensures maximum puncture resistance. Buy 65 gallon trash bags in bulk and save even more! Purchase with confidence, your satisfaction is guaranteed. Made with superior resins in the USA.</t>
  </si>
  <si>
    <t>Commonly used for lawn and yard trimmings and for roll-away cans, these clear trash bags can hold trash with ease
50 bags per case
50\" Wide x 48\" Tall
1.5 mil thick</t>
  </si>
  <si>
    <t>B008HRMEA2</t>
  </si>
  <si>
    <t>65 clear</t>
  </si>
  <si>
    <t>ToughBag Trash Bags, For 55 Gallon, 50 Count</t>
  </si>
  <si>
    <t>55 gallon (208 liters) trash bags
50 black bags
Made in America
Heavy duty bag for all uses
Professional quality
Tough Bag Products are made in the USA. These garbage bags will not disappoint you. Our bags are full gauge, that means they are exactly as thick as we say they are. Our bags are made with Megablend resin thus ensuring consistent performance from each and every bag. Some jobs are just a bit messier, and when that's the case, you need a bag that can take on extra. These 55 gallon garbage bags give you a bit more space than you'd get with a typical kitchen garbage bin liner. Perfect for both indoor and outdoor use, you can count on these bags to do the job, even under pressure. The opaque black color can disguise even the grungiest garbage. Each bag has been proudly made in the USA, from low density plastic material for a sturdy thickness of 1.5 mil. With 50 in a case, you'll always have a garbage bag around when you need one!</t>
  </si>
  <si>
    <t>B013H12DLM</t>
  </si>
  <si>
    <t>Lion Locks 1500 Key Storage Lock Box with Set Your Own Combination, Orange</t>
  </si>
  <si>
    <t>B00PUZWQPC</t>
  </si>
  <si>
    <t>L1500O</t>
  </si>
  <si>
    <t>LS</t>
  </si>
  <si>
    <t>Pelican ProGear Protector Series for iPhone 5 - Retail Packaging - Black/Grey</t>
  </si>
  <si>
    <t>Full-seal design defends against extreme wind-driven snow, rain and dust
Waterproof microphone and speaker covers provide high fidelity audio
Slimmer and lighter than other smartphone case designs
Optical glass on both camera areas
Guaranteed for life
Protects iPhone 5 and 5S with 360 degrees of cover ^Elastomeric Copolymer rubber interior absorbs shock and impact ^Cover wraps over screen edge and protects all sides ^Simple, snap together construction ^Easily accessible buttons and open ports for full functionality</t>
  </si>
  <si>
    <t>B00EY9HAUQ</t>
  </si>
  <si>
    <t>cell case</t>
  </si>
  <si>
    <t>HF-9H2A-XGPR</t>
  </si>
  <si>
    <t>Amazon - P</t>
  </si>
  <si>
    <t>Clear Garbage Bags 33x39 33 Gal 100/case 1.2 Mil</t>
  </si>
  <si>
    <t>32-33 Gallon
33"W x 39"H
1.2 Mil, Low Density (thicker material)
Gusset Seal
117-125 Liter                        Clear trash bags with 1.2 mil thickness are commonly used for kitchen and office trash. The see through capability help prevent unintended disposals. Buy 32-33 gallon can liners in bulk and save even more. Purchase with confidence, your satisfaction is guaranteed. Made with superior resins in the USA.</t>
  </si>
  <si>
    <t>B0017T70B0</t>
  </si>
  <si>
    <t>86-3WHT-Q6BQ</t>
  </si>
  <si>
    <t>LY-0R9S-ZHG3</t>
  </si>
  <si>
    <t>LockState LS-KD100-48 KeyDock Lock Box, 3x16-Pack (Total 48)</t>
  </si>
  <si>
    <t>Holds Up To 5 Keys
Thick Solid Walls For Tampering
Interlocking door to prevent tampering
Weather resistant coating to prevent rusting
Easy Installation                 The LockState KD-100 KeyDock Lock Box is a simple and secure way to allow access for homeowners, realtors, repairman and even vacation renters. It's water resistant housing allows it to be installed anywhere without fear of it rusting or becoming corroded. with it's easy instillation and ability to set your own combination, the LockState KD-100 is perfect for anyone.</t>
  </si>
  <si>
    <t>B008U6VHQW</t>
  </si>
  <si>
    <t>KV-L4EP-ZRXY</t>
  </si>
  <si>
    <t>IB-434E-TFHP</t>
  </si>
  <si>
    <t>Fire Alert SA303CN Battery Powered Smoke Alarm with Silence Button</t>
  </si>
  <si>
    <t>Battery-powered smoke alarm with silence/test button
Features convenient silence/test button, blinking power light, 85-decibel alarm
Also includes side battery drawer and missing battery guard
1 9V batteries included
Working smoke alarms cut the risk of dying in a home fire by 50%               Working smoke alarms cut the risk of dying in a home fire by 50%, and that's important because a home fire starts every 83 seconds! The faster you know about a fire, the faster you can start moving your family outside. The Smoke Alert smoke alarm with silence button allows you to both silence a non-threatening alarm and to test the unit's functionality. It features a low battery alert to remind you when to change the battery and has a missing battery guard to ensure that a battery is placed inside the alarm. The side battery drawer slides open for easy battery replacement. A blinking power indicator on the unit confirms that it is receiving power. It can be mounted on either the ceiling or the wall and can be used in mobile homes and RVs. It includes one 9-volt battery and has a lifetime warranty.</t>
  </si>
  <si>
    <t>B017HL3M1S</t>
  </si>
  <si>
    <t>Smoke</t>
  </si>
  <si>
    <t>1A-SH81-LIG1</t>
  </si>
  <si>
    <t>6 Sets of Contractor Same Keyed Entry Door Knob with Single Cylinder Deadbolt, Polish Brass</t>
  </si>
  <si>
    <t>6 of Entry Door Knobs with 6 Single Cylinder Deadbolts, All locks with same key
Dead Bolt Has Thumb Turn On The Inside To Lock and Unlock
Polished Brass, Adjustable Back Set, 2-3/8" or 2-3/4"
Fits Standard Door Thickness (1-3/8" to 1-3/4")
2 Keys Per Lock</t>
  </si>
  <si>
    <t>B00ZAV00YU</t>
  </si>
  <si>
    <t>HU-4Z19-3VLJ</t>
  </si>
  <si>
    <t>67-3POQ-TZ2Y</t>
  </si>
  <si>
    <t>NuSet Contractor Combo Lockset, 4 Sets of Keyed Entry Door Lock with Single Cylinder Deadbolt, Same Key, Polish Brass</t>
  </si>
  <si>
    <t>4 Sets of Keyed Entry Door Knobs and 4 Single Cylinder Deadbolt
Dead Bolt Has Thumb Turn On The Inside To Lock and Unlock
Polished Brass, Adjustable Back Set, 2-3/8" or 2-3/4"
Fits Standard Door Thickness (1-3/8" to 1-3/4")
2 Keys Per Lock</t>
  </si>
  <si>
    <t>B00ZAUMNM8</t>
  </si>
  <si>
    <t>EE-QPDY-1JTF</t>
  </si>
  <si>
    <t>7E-2NFY-DABJ</t>
  </si>
  <si>
    <t>NUSet Contractor Combo Lockset, 3 Sets of Keyed Entry Door Lock with Single Cylinder Deadbolt, Same Key, Polish Brass</t>
  </si>
  <si>
    <t>3 Sets of Keyed Entry Door Knobs and 3 Single Cylinder Deadbolt
Dead Bolt Has Thumb Turn On The Inside To Lock and Unlock
Polished Brass, Adjustable Back Set, 2-3/8" or 2-3/4"
Fits Standard Door Thickness (1-3/8" to 1-3/4")
2 Keys Per Lock</t>
  </si>
  <si>
    <t>B013PWKHXO</t>
  </si>
  <si>
    <t>DI-995Y-52DY</t>
  </si>
  <si>
    <t>IM-T0S6-GR38</t>
  </si>
  <si>
    <t>Front Opening Locking System to Protect Your Keys - Durable Construction Metal/Hard Plastic
Set your combination with ease - 4 pin user code for maximum security and safety
Easy Install, move anytime, perfect solution for your key storage
Perfect for your spare key, emergency access for seniors, realtors, construction, trades, family and friends
EASY ACCESS - store keys - DIY ready -                                                            Never get locked out your home again  Never Get Locked Out Again Every get locked out of your home, you closed the door behind you and you realized you left your keys inside? Or you left your keys somewhere or miss placed them? Perfect for Medical Alert System Emergency Entry In an emergency situation where you pressed your help button for help and the emergency services, friends and family are on their way, how can they gain access to your home. A key lock box is the solution. Avoid the high cost of repairs of the emergency services kicking in your door and wasn't valuable time when you need help. Easy to Install Simple find the door knob or a pipe like an external gas pipe or fence you would like to attach the lock box to, open the lock box and hook around the object. Easy to Use. The key safe default code is 0000. The simple to follow instructions provided will show you how to change the code to your desired 4 digit code anytime you like. Heavy Duty and Durable Construction</t>
  </si>
  <si>
    <t>DP-3NXN-8A7R</t>
  </si>
  <si>
    <t>ToughBag, 95 Gallon Trash Bags - 25 / Case - Black</t>
  </si>
  <si>
    <t>These giant 95 gallon black trash bags are ideal for extra-large rollaway cans
95 Gallon Trash Bag
Made in the USA
Built to hold large heavy duty trash
Superior Strength              One of our most popular products, these giant 95 gallon black trash bags are ideal for extra-large rollaway cans. They have been made to a full 2 mil thickness for exceptional resistance to punctures and splits, even when dealing with rough refuse. This is an excellent bag for outdoor use, or in warehouses and commercial kitchens. USA made and finished with a gusset seal. The gusset consists of expanding folds, like the pleats in a skirt, for a bit of extra room when dealing with heavy or awkwardly-shaped loads. Order today and see why so many customers love these black garbage bags! These are the perfect trash can liners.</t>
  </si>
  <si>
    <t>B01C36I4EM</t>
  </si>
  <si>
    <t>I1-HW0E-73FA</t>
  </si>
  <si>
    <t>95 Gal</t>
  </si>
  <si>
    <t>ToughBag, Blue Recycling Bags, 33x39, 33 Gal, 100/case, 1.2 Mil</t>
  </si>
  <si>
    <t>Blue Recycling Bags
Bag Dimensions: 33x39
33 Gallon
100 Bags per Case
Made in the USA                One of our most popular products, these 33 gallon blue trash bags are ideal for recycling. They have been made for exceptional resistance to punctures and splits, even when dealing with rough refuse. This is an excellent bag for outdoor use, or in warehouses and commercial kitchens. USA made and finished with a gusset seal. The gusset consists of expanding folds, like the pleats in a skirt, for a bit of extra room when dealing with heavy or awkwardly-shaped loads. Order today and see why so many customers love these black garbage bags! These are the perfect trash can liners.</t>
  </si>
  <si>
    <t>B01C36X29E</t>
  </si>
  <si>
    <t>33BT</t>
  </si>
  <si>
    <t>2R-A4UT-RN96</t>
  </si>
  <si>
    <t>Lion Locks LS-8900 REALTOR key Lock Box - 5 Pack Combination 4 Pin Dial Safe Vault - Portable Outdoor Stor a key - Door Handle or Fence Mount - Heavy Duty Slimline Storage</t>
  </si>
  <si>
    <t>Front Opening Locking System to Protect Your Keys - Durable Construction Metal/Hard Plastic
Set your combination with ease - 4 pin user code for maximum security and safety
Easy Install, move anytime, perfect solution for your key storage
Perfect for your spare key, emergency access for seniors, realtors, construction, trades, family and friends
EASY ACCESS - store keys - DIY ready - Never get locked out your home again                                        Never Get Locked Out Again Every get locked out of your home, you closed the door behind you and you realized you left your keys inside? Or you left your keys somewhere or miss placed them? Perfect for Medical Alert System Emergency Entry In an emergency situation where you pressed your help button for help and the emergency services, friends and family are on their way, how can they gain access to your home. A key lock box is the solution. Avoid the high cost of repairs of the emergency services kicking in your door and wasn't valuable time when you need help. Easy to Install Simple find the door knob or a pipe like an external gas pipe or fence you would like to attach the lock box to, open the lock box and hook around the object. Easy to Use. The key safe default code is 0000. The simple to follow instructions provided will show you how to change the code to your desired 4 digit code anytime you like. Heavy Duty and Durable Construction</t>
  </si>
  <si>
    <t>B01BW0W6XA</t>
  </si>
  <si>
    <t>KO-8AI1-WJPN</t>
  </si>
  <si>
    <t>ArcN5</t>
  </si>
  <si>
    <t>Lion Locks 2100 Hanging Lock Box / Padlock with Alpha Key Style</t>
  </si>
  <si>
    <t>Alpha Style Key Lock. User Programmable Access Code. 10,000 Possible Combinations
Large Padlock Opening Fits Most Standard Door Knobs
Up to 5 Key Capacity. Instructions included
All-Metal Construction &amp; Hardened Components make this Pad lock weather safe!
Secure Key Access &amp; Storage For: Real Estate Agents, Vacant Properties Rental Properties, Rental Equipment, Vacation Homes, Vehicle Storage Areas, Equipment Storage Areas, Time Share Properties, Shared Vehicle Parking Areas and More!                               Provide access to all the individuals who need it without duplicating, distributing, and tracking physical keys. Just change the code when you need to change access to your keys. Great for Real-estate Agents! Personalized Four-Digit Combination for Optimum Security With the 2100 series, it's easy to set your own four-digit combination. Just enter your chosen code for complete control over access to your keys. And because it offers up to 10,000 combination possibilities, this system is more secure than key locks, and it gives you the option of resetting the combination whenever you wish. What's in the Box Lion Locks 2100 Key Safe with combination panel. You will never have to ask again, "Where are my keys?" Never worry about children being locked out when you get stuck in traffic. This 3 digit Alpha Lockbox ensures that the home remains secure and keys are always readily available to those with the numeric code, truly the ultimate in convenience. With a compact, lightweight design and portable, over-the-knob mount, the 2100 series can be hung exactly where you need it--on a door, fence, or post. The compartment door pivots smoothly and remains attached to the lock body. For further convenience, an easy-grip, dome-shaped dial with contemporary metallic finish features easy-to-use combination dials. Because the 2100 series is most commonly hung out of doors, it's designed to withstand the elements. Specifically, a shutter door protects the combination dials from weather, dirt, and grime, so the result is rust-free performance and long life. Built to last, the 2100 series boasts durable die-cast zinc construction with vinyl-covered shackles to prevent scratching. What's more, its reinforced, molded body is built to last and helps to withstand hammering and sawing. The Lion Locks 2100 Key Safe is backed by a Lifetime Warranty.</t>
  </si>
  <si>
    <t>B01BW1VPN6</t>
  </si>
  <si>
    <t>AlphaL</t>
  </si>
  <si>
    <t>Alpha Style Key Lock. User Programmable Access Code. 10,000 Possible Combinations
Large Padlock Opening Fits Most Standard Door Knobs
Up to 5 Key Capacity. Instructions included
All-Metal Construction &amp; Hardened Components make this Pad lock weather safe!
Secure Key Access &amp; Storage For: Real Estate Agents, Vacant Properties Rental Properties, Rental Equipment, Vacation Homes, Vehicle Storage Areas, Equipment Storage Areas, Time Share Properties, Shared Vehicle Parking Areas and More!                               Provide access to all the individuals who need it without duplicating, distributing, and tracking physical keys. Just change the code when you need to change access to your keys. Great for Real-estate Agents! Personalized Four-Digit Combination for Optimum Security With the 2100 series, it's easy to set your own four-digit combination. Just enter your chosen code for complete control over access to your keys. And because it offers up to 10,000 combination possibilities, this system is more secure than key locks, and it gives you the option of resetting the combination whenever you wish. What's in the Box Lion Locks 2100 Key Safe with combination panel. You will never have to ask again, "Where are my keys?" Never worry about children being locked out when you get stuck in traffic. This 3 digit Alpha Lockbox ensures that the home remains secure and keys are always readily available to those with the numeric code, truly the ultimate in convenience. With a compact, lightweight design and portable, over-the-knob mount, the 2100 series can be hung exactly where you need it--on a door, fence, or post. The compartment door pivots smoothly and remains attached to the lock body. For further convenience, an easy-grip, dome-shaped dial with contemporary metallic finish features easy-to-use combination dials. Because the 2100 series is most commonly hung out of doors, it's designed to withstand the elements. Specifically, a shutter door protects the combination dials from weather, dirt, and grime, so the result is rust-free performance and long life. Built to last, the 2100 series boasts durable die-cast zinc construction with vinyl-covered shackles to prevent scratching. What's more, its reinforced, molded body is built to last and helps to withstand hammering and sawing. The Lion Locks 2100 Key Safe is backed by a Lifetime Warranty.</t>
  </si>
  <si>
    <t>B01BW1VPN7</t>
  </si>
  <si>
    <t>MG-Q7PY-PIKJ</t>
  </si>
  <si>
    <t>BQ-31CY-BWS2-stickered</t>
  </si>
  <si>
    <t>LockState LS-KD100-6 KeyDock Lock Box, 6-Pack</t>
  </si>
  <si>
    <t>B008U6VHTY</t>
  </si>
  <si>
    <t>Push6</t>
  </si>
  <si>
    <t>0I-Z51K-84YX</t>
  </si>
  <si>
    <t>LockState LS-KD100-12 KeyDock Lock Box, 12-Pack</t>
  </si>
  <si>
    <t>B008U6VHPS</t>
  </si>
  <si>
    <t>KS-BZJJ-FNWM</t>
  </si>
  <si>
    <t>lockstate-12p</t>
  </si>
  <si>
    <t>LockState LS-KD100-24 KeyDock Lock Box, 24-Pack</t>
  </si>
  <si>
    <t>B008U6VHU8</t>
  </si>
  <si>
    <t>Push24</t>
  </si>
  <si>
    <t>L3-OBVK-2HPR</t>
  </si>
  <si>
    <t>LockState LS-KD100 KeyDock Lock Box</t>
  </si>
  <si>
    <t>B007ISJSYG</t>
  </si>
  <si>
    <t>MR-OYUJ-BTT0</t>
  </si>
  <si>
    <t>N5-Z2G0-I9U2</t>
  </si>
  <si>
    <t>Blue Recycling Bags, 40 Gallon,23x10x46, 1.2 Mil, 100/Case</t>
  </si>
  <si>
    <t>40 Gallon, 23x10x46,100/Case. Blue Recycling Bags
These blue-tinted Recycling Bags are tough enough to withstand rough curbside pick-up.
Environmentally Friendly! Made in the USA from 50% Recycled Material.
1.2 Mil                                   These garbage bags will not disappoint you. Our bags are full gauge, that means they are exactly as thick as we say they are. Our bags are made with Megablend resin thus ensuring consistent performance from each and every bag.</t>
  </si>
  <si>
    <t>B000T24L7C</t>
  </si>
  <si>
    <t>Blue40</t>
  </si>
  <si>
    <t>40 Gallon, 23x10x46,100/Case. Blue Recycling Bags
These blue-tinted Recycling Bags are tough enough to withstand rough curbside pick-up.
Environmentally Friendly! Made in the USA from 50% Recycled Material.
1.2 Mil                                   These mes with a manual,a mounting bracket, 2 screws and 2 anchor,Easy to install in your dining room, living room, kitchen, ceiling, hall, bed room etc.
Loud 85 dB alarm sound.
Up to 10 years lifetime.USA.ch and every bag.</t>
  </si>
  <si>
    <t>40Blue</t>
  </si>
  <si>
    <t>Ultra Hardware Aluminum Sliding Door and Window Lock, Pack Of 2</t>
  </si>
  <si>
    <t>Ultra 46103 Aluminum Sliding Door &amp; Window LockUltra 46103 Aluminum Sliding Door &amp; Window Lock Features:; Sliding patio door and window latch; Anodized aluminum; Wear resistant vinyl; Carded</t>
  </si>
  <si>
    <t>B00KKUBENW</t>
  </si>
  <si>
    <t>track2</t>
  </si>
  <si>
    <t>Ultra Hardware Aluminum Sliding Door and Window Lock, Pack Of 3</t>
  </si>
  <si>
    <t>TrackLocks2</t>
  </si>
  <si>
    <t>Ultra Hardware 849-2141-5039 46103 Aluminum Sliding Door &amp; Window Lock</t>
  </si>
  <si>
    <t>B002YLVC5A</t>
  </si>
  <si>
    <t>QI-RPWG-0FY3</t>
  </si>
  <si>
    <t>WL-K8NR-SEKA</t>
  </si>
  <si>
    <t>Hanging Lock Box / Padlock with Alpha Key Style, 3 Key Capacity</t>
  </si>
  <si>
    <t>Alpha Style Key Lock. User Programmable Access Code. 10,000 Possible Combinations
Large Padlock Opening Fits Most Standard Door Knobs
Up to 3 Key Capacity. Instructions included
All-Metal Construction &amp; Hardened Components make this Pad lock weather safe!
Secure Key Access &amp; Storage For: Real Estate Agents, Vacant Properties Rental Properties, Rental Equipment, Vacation Homes, Vehicle Storage Areas, Equipment Storage Areas, Time Share Properties, Shared Vehicle Parking Areas and More!</t>
  </si>
  <si>
    <t>B00YF3HAC4</t>
  </si>
  <si>
    <t>Alpha</t>
  </si>
  <si>
    <t>AlphaLB</t>
  </si>
  <si>
    <t>65toughbag</t>
  </si>
  <si>
    <t>Mouse Traps (4 Pack)</t>
  </si>
  <si>
    <t>Mouse Trap is simple, safe and sanitary.
Provides visible proof of rodent capture
For clean and quick trapping
Ideal for runaway trapping
Can be used around kids and pets</t>
  </si>
  <si>
    <t>B018IQT51M</t>
  </si>
  <si>
    <t>C8-E36T-20N7</t>
  </si>
  <si>
    <t>NU-5WYR-BY2K</t>
  </si>
  <si>
    <t>65 Gallon Black Trash Bags for Toter®, 50 Bags Per Case</t>
  </si>
  <si>
    <t>Extra tall for Toter® 64 gallon trash cans - won't slip into can!
Toter® 65 gallon
Black color is great for privacy
Perfect for the Toter® trash can
Made in the USA</t>
  </si>
  <si>
    <t>B00EZ6PQHC</t>
  </si>
  <si>
    <t>FR-9GTX-NU60</t>
  </si>
  <si>
    <t>9N-2WPW-W6M0</t>
  </si>
  <si>
    <t>Fire Alert MP-KOPP-N-MLP Battery-Operated Carbon Monoxide Alarm with Digital Display</t>
  </si>
  <si>
    <t>Battery operated with three AA batteries included
Large digital display is easy to read, even in low-light conditions
Test button - has low battery and fault signal warning
Easy to install, move and maintain - come with quick fix mounting set, no handyman required     Carbon Monoxide is odorless, colorless, and deadly. Never be caught unaware! Protect your most precious possessions, your family. Battery-operated alarms will alert you should there be inappropriate amounts of carbon monoxide and you never need to worry again. You can sleep peacefully knowing your loved ones are safe. Carbon monoxide is an invisible gas and a silent killer: most victims of CO poisoning die in their sleep. The unit emits a distinctive but equally piercing alarm to warn that dangerous levels of CO are present in your home.</t>
  </si>
  <si>
    <t>B0170H1V8U</t>
  </si>
  <si>
    <t>1L-DF4D-87HR</t>
  </si>
  <si>
    <t>Carbon</t>
  </si>
  <si>
    <t>Lion Locks LIO0108 Tulip Keyed Entry Door Knob, Polished Brass, 2-Pack</t>
  </si>
  <si>
    <t>4-way adjustable latch that fits any 2-3/8" or 2-3/4" backset
Fits all doors, replaces all brands
Easy to install
Polished brass finish
Lifetime Warranty              As a global leader in security-related products and services, the Lion Locks name is synonymous with top quality merchandise designed to keep you, your family and your valuables safe. In keeping with this tradition, our keyed entry, all metal constructed Tulip style doorknobs meet standards for pick, drill and bump resistance and include an anti-pry shield with a 4-way adjustable latch that fits any 2-3/8" or 2-3/4" backset. Built with a square spindle drive for easy installation and strength. Our Tulip knob fits all doors 1-3/8" to 1-3/4" thick and includes a lifetime warranty. This set is a 2 Pack of keyed alike door knobs and includes 4 keys.</t>
  </si>
  <si>
    <t>B0170NU2JI</t>
  </si>
  <si>
    <t>G5-GCE1-UE52</t>
  </si>
  <si>
    <t>VM-XKKS-CIEZ1</t>
  </si>
  <si>
    <t>Lion Locks LICO0709 Tulip Style Keyed Alike Door Knob and Deadbolt Set, Polished Brass, 2-Pack</t>
  </si>
  <si>
    <t>Lion Lock LICO0705 tulip knob style security set with grade 3 single cylinder deadbolt. Polished brass finish. Keyed alike entry lock and single cylinder deadbolt single cylinder deadbolt has thumb turn inside. Six way adjustable latch fits all doors 2-3/8-inch or 2-3/4-inch backset, square, rounded corners or drive in. Independent laboratory testing has confirmed the effectiveness of this long lasting and durable finish. 2 Pack.</t>
  </si>
  <si>
    <t>B0170MRTAE</t>
  </si>
  <si>
    <t>HX-G52C-NCYW</t>
  </si>
  <si>
    <t>VM-XKKS-CIEZ2</t>
  </si>
  <si>
    <t>Lion Locks 808D 6-1/4" Security Hasp</t>
  </si>
  <si>
    <t>Quality padlocks from the worlds fastest growing lock manufacturer. All Lion Locks padlocks are individually tested for strength and durability, and each offers a lifetime guarantee. Product Style: General use, Length (in.):6-1/4, Material: Hardened steel, Weather Resistant: Yes. A hasp is an easy, cost-effective way to secure a door or gate. A hinged hasp allows for extra flexibility when there is a raised door frame or if you are installing on an angle.</t>
  </si>
  <si>
    <t>Hardened boron alloy locking eye withstands up to 4 tons of cutting force
High security pinless hinge
Mounting hardware included
Uses all padlocks
6-1/4" Steel hasp</t>
  </si>
  <si>
    <t>B016LLOCYG</t>
  </si>
  <si>
    <t>I1-MRQO-6YWN</t>
  </si>
  <si>
    <t>Lion Locks 5PLS Keyed-Alike Padlock, 1-9/16-inch Wide 2-inch Shackle, 12-Pack</t>
  </si>
  <si>
    <t>Lion Locks 5PLS 12-Pack of 1-9/16-inch (40mm) padlock with 2-inch (38mm) shackle, all keyed alike. Hardened steel shackle for superior cut resistance. Dual locking levers provide extra pry resistance. All of these padlocks are keyed alike. You are getting 12 padlocks and 12 sets of keys for each padlock. These Padlocks have a 2 inch long shackle, which is great to secure just about anything. From Garage Doors, Classroom Lockers, Commercial refrigerators etc. Safe, Secure, Strong, Padlocks. With our Lifetime Warranty.</t>
  </si>
  <si>
    <t>Hardened steel shackle for extra cut resistance
4-Pin cylinder helps prevent picking this padlock
Dual locking levers provide extra pry resistance
Thousands of key changes maximize key integrity and security
Proprietary rustproofing for longer life, 12 pc keyed alike</t>
  </si>
  <si>
    <t>B016QR4NIA</t>
  </si>
  <si>
    <t>3U-VGK5-R81E</t>
  </si>
  <si>
    <t>Lion Locks 5RLS Keyed-Alike Padlock, 1-9/16-inch Wide 2-inch Shackle, 4-Pack</t>
  </si>
  <si>
    <t>Lion Locks 5RLS 4-Pack of 1-9/16-inch (40mm) padlock with 2-inch (38mm) shackle, all keyed alike. Hardened steel shackle for superior cut resistance. Dual locking levers provide extra pry resistance. Lifetime Warranty</t>
  </si>
  <si>
    <t>Hardened steel shackle for extra cut resistance
4-Pin cylinder helps prevent picking
Dual locking levers provide extra pry resistance
Thousands of key changes maximize key integrity
Proprietary rustproofing for longer life</t>
  </si>
  <si>
    <t>B016QU4WE2</t>
  </si>
  <si>
    <t>60-K2P1-QMN6</t>
  </si>
  <si>
    <t>B016QU4WE3</t>
  </si>
  <si>
    <t>L0004</t>
  </si>
  <si>
    <t>Lion Locks 2903LLS Laminated Padlock, 2-inch, 1-9/16-inch Wide</t>
  </si>
  <si>
    <t>The Lion Locks Laminated Steel Pin Tumbler Padlock is 1-9/16-inch Wide with a laminated steel body and four-pin tumbler security. It is keyed differently with a 2-inch shackle. Other features include case hardened steel shackles. Lion locks offers a full line of padlocks, lockboxes, entry locks and specialty locks for all of your needs. All backed by our Lifetime Warranty</t>
  </si>
  <si>
    <t>Case hardened steel shackles
4-Pin cylinders
2-inch long shackle
Lion Locks offers a full line of padlocks, lockboxes, entry locks, and specialty locks for all of your needs
Lifetime Guarantee</t>
  </si>
  <si>
    <t>B016QT7T0M</t>
  </si>
  <si>
    <t>L0003</t>
  </si>
  <si>
    <t>7L-I8CQ-GDMM</t>
  </si>
  <si>
    <t>Lion Locks Laminated Steel Key Padlock (40mm)</t>
  </si>
  <si>
    <t>Lion Locks Keyed Padlocks are made from super durable steel and use a key to lock. Case-hardened steel shackle for added strength Double deadbolt locking for maximum security Plated, laminated steel body for all-weather performance Item Specifications Lock Size 40mm, Extra long Shackle</t>
  </si>
  <si>
    <t>Hardened steel shackle protects against sawing and cutting
Proven and tested tough
Trust Lion locks to secure all you belongings
Brass pin cylinder to resist picking provide long life and smooth operation
Lifetime warranty</t>
  </si>
  <si>
    <t>B016QUT1NO</t>
  </si>
  <si>
    <t>3D-ILRI-16CS</t>
  </si>
  <si>
    <t>J0-ZVTO-N29N</t>
  </si>
  <si>
    <t>Lion Locks Aluminum Sliding Door and Window Lock, Pack Of 2 (2)</t>
  </si>
  <si>
    <t>Pack Of 2
Sliding Door Parts &amp; Accessories
Aluminum
Heavy-duty aluminum construction, Inner vinyl lining prevents scratching damage
Easy installation with no tools required</t>
  </si>
  <si>
    <t>B0170DTVLI</t>
  </si>
  <si>
    <t>GC-SOCZ-XLZA</t>
  </si>
  <si>
    <t>Track locks2</t>
  </si>
  <si>
    <t>Super Hold Mouse Traps, 4-Pack</t>
  </si>
  <si>
    <t>Lavatory Essentials 4 Pack, Super Hold, Mouse Glue Trap, Pesticide Free, Ready To Use, Safe To Use In Sensitive Areas, Disposable. No Finger pinching, difficult set up or chasing necessary.</t>
  </si>
  <si>
    <t>B0170L1PYQ</t>
  </si>
  <si>
    <t>J0-7DUX-N29N</t>
  </si>
  <si>
    <t>SumpMarine SM10102 1/2HP Clean/ Dirty Water Submersible Pump</t>
  </si>
  <si>
    <t>This portable sump pump is a necessity of every house. Never worry again that your dry basement will be effected on rainy days or any day that the underground water table rises. Submersible sump pumps sit in a water-accumulating sump pit, they pump all excess water away from the house's foundation. This sump pump's advantage is that it has a higher base plate which assures the prevention of debris collection in the sump pit. - ½ HP - Maximum flow of 2,000 gallons of water per hour - Adjustable tether switch - Multi fitting elbow - Extra long cord - Sealed specially in order to prevent electrical short circuits while under water. - Portable, does not have to be permanently installed. The purchase of this sump pump will save any home owner thousands of dollars by preventing water in the home's basement</t>
  </si>
  <si>
    <t>Powered By A Durable, Oil-Cooled Electric Motor
Max Submersion Depth: 16.5FT
Various Fittings for Outflow Included
Max Delivery Height: 23FT
Voltage: 110V/115V, 60Hz</t>
  </si>
  <si>
    <t>B0170M5OM4</t>
  </si>
  <si>
    <t>9G-RLQY-SYF3</t>
  </si>
  <si>
    <t>B0170M5OM5</t>
  </si>
  <si>
    <t>Lion Locks 764E Set-Your-Own-Combination 2-inch Padlock, 1-Pack</t>
  </si>
  <si>
    <t>Durable metal body withstands abuse. 4 chrome-plated set-your-own dials. Features a high-tech silver finish. Hardened steel shackle for extra cut resistance. 2-inch (50mm) wide body. Easy to set and reset. Four digit dialing allows for thousands of possible combinations. Combination change key included.</t>
  </si>
  <si>
    <t>Suggested uses, school, employee, athletic, storage lockers; cabinets
2-inch (50mm) durable metal body withstands abuse and case hardened nickel plated 14-inch diameter shackle
4 chrome-plated dials with set-your-own combination convenience
Resettable to allow for a personalized combination
Change key is included</t>
  </si>
  <si>
    <t>B016QWOHKO</t>
  </si>
  <si>
    <t>3G-CTHJ-KSAD</t>
  </si>
  <si>
    <t>Lion Locks L100258 Hole Cover Plate, 2-5/8-Inch, Gray</t>
  </si>
  <si>
    <t>Door hole covers provide an easy way to cover up those unsightly holes when a lock or doorknob must be removed. They are neat, clean, provide security and are easy to install. This hole cover is constructed from steel and comes painted gray. It features a diameter of 2-5/8 inches covering holes from a 1/2 in. to 2-1/8 in. This part fits on doors up to 1-3/4 in.</t>
  </si>
  <si>
    <t>Composed of durable, long lasting materials
Reinforces lock for added security and strength
Package includes all necessary screws and hardware for installation
Covers holes 1/2in. to 2-1/8in
Fits doors to 1-3/4in. thick</t>
  </si>
  <si>
    <t>B0170JXFBY</t>
  </si>
  <si>
    <t>door cover</t>
  </si>
  <si>
    <t>L6-GI06-MGVA</t>
  </si>
  <si>
    <t>Hot Tub Submersible Drain Pump Portable Water Pump Koi Pond Drain Pump (Up To 1,800 Gallons Per Minute)</t>
  </si>
  <si>
    <t>This new automatic submersible drain pump from American Tool is capable of pumping up to 1,800 gallons of dirty water an hour! Complete with an automatic float switch shutoff feature, universal hose fitting spigot for various size drain hoses from 1" to 1.25" and a carry handle to boot; makes this pump a must have for every Hot Tub and Pond care taker. Unlike other fountain pumps on the market; this model is rated at horse power and can drain a hot tub in minutes. The pump requires little work to operate and is completely submersible, it also features an overheat prevention mechanism that automatically shuts it off when the water line becomes too low to feed the pump. When choosing a submersible pump its most important to consider portability, reliability and power all three of which are delivered by this pump! Features &amp; Specifications Great for draining: Water Tanks, Ponds, Pools, Hot Tubs, basements, etc. Removable and adjustable Spigot New streamline design with carry handle Spigot Diameter: 1" to 1.25" Dimensions: 12" x 7" x 7" Exploded parts diagram and instructions</t>
  </si>
  <si>
    <t>Great for draining: Water Tanks, Ponds, Pools, Hot Tubs, Low Lying Flooded Areas, etc.
New streamline design with carry handle
Exploded parts diagram and instructions
Removable and adjustable Spigot
Dimensions: 12" x 7" x 7"</t>
  </si>
  <si>
    <t>B006PJ2PSA</t>
  </si>
  <si>
    <t>1E-BJRQ-4TMJ</t>
  </si>
  <si>
    <t>LV-W57U-FK5I</t>
  </si>
  <si>
    <t>XtremepowerUS 2115GPH 1/2HP Clean/ Dirty Water Submersible Pump</t>
  </si>
  <si>
    <t>Max Grain Size: 1.2" Discharge Size: 1-1/4" Discharge Fittings: 1-1/4" &amp; 1-1/2" 25FT UL Listed Power Cord Perfect for Draining Water in Swimming Pools, Ponds, and Waterfalls</t>
  </si>
  <si>
    <t>Powered By A Durable, Oil-Cooled Electric Motor
Various Fittings for Outflow Included
Max Submersion Depth: 16.5FT
Max Delivery Height: 23FT
Voltage: 110V/115V, 60Hz</t>
  </si>
  <si>
    <t>B00N830Q8W</t>
  </si>
  <si>
    <t>2K-N4GH-O4L0</t>
  </si>
  <si>
    <t>E3-9UEZ-EFG0</t>
  </si>
  <si>
    <t>1/2 Hp Dirty Water Submersible Pump with Float Switch</t>
  </si>
  <si>
    <t>1/2 HP dirty submersible water pump with float switch Submersible pump is designed for use for drainage for limited period of time Maximum pump rate: 1980 Gal/Hour Diameter of pipe: 1-1/4" Max particle size 1-3/16"</t>
  </si>
  <si>
    <t>1/2 HP dirty submersible water pump with float switch. Power Source: Electric
Submersible pump is designed for use for drainage for limited period of time
Maximum pump rate: 1980 Gal/Hour
Diameter of pipe: 1-1/4"
Max particle size 1-3/16"</t>
  </si>
  <si>
    <t>B000W8LFJA</t>
  </si>
  <si>
    <t>O1-7T86-E1F2</t>
  </si>
  <si>
    <t>2R-ZV13-RCGG</t>
  </si>
  <si>
    <t>DI-WOMJ-4QML</t>
  </si>
  <si>
    <t>12-16 Gallon Recycling Bags - 250 / Case - Blue</t>
  </si>
  <si>
    <t>FK-LDYY-KGRG</t>
  </si>
  <si>
    <t>Blue Recycling Bags
Bag Dimensions: 33x39
33 Gallon
100 Bags per Case
1.2 Mil Thick</t>
  </si>
  <si>
    <t>1H-HRIF-OBTX</t>
  </si>
  <si>
    <t>OC-ICOF-1P48</t>
  </si>
  <si>
    <t>O1-G2TC-EUR9</t>
  </si>
  <si>
    <t>Plasticplace 55-60 Gallon Contractor Bags, 38"W x 58"H, 3.0 Mil, Black, 50 / Case </t>
  </si>
  <si>
    <t>50 Bags/Case
3.0 Mil
38"W x 58"H
Rubber Bands sold separately.</t>
  </si>
  <si>
    <t>1O-0EPO-RJ5J</t>
  </si>
  <si>
    <t>1S-OGSN-B538</t>
  </si>
  <si>
    <t>HU-BKR4-3FH8</t>
  </si>
  <si>
    <t>DL-V0MI-O6Z4</t>
  </si>
  <si>
    <t>3D-SE1S-0TKK</t>
  </si>
  <si>
    <t>M9-M3EI-LSEM</t>
  </si>
  <si>
    <t>13-TWPG-HS1H</t>
  </si>
  <si>
    <t>IB-310U-TEXY</t>
  </si>
  <si>
    <t>PlasticPlace Trash Bags, 65 Gallon, 50 Bags, Black</t>
  </si>
  <si>
    <t>Commonly used for lawn and yard trimmings and for rollaway cans, these black trash bags can hold trash with ease. 1.5 mil thickness is a heavy gauge plastic and ensures maximum puncture resistance. Buy 65 gallon trash bags in bulk and save even more! Purchase with confidence, your satisfaction is guaranteed. Made with superior resins in the USA.</t>
  </si>
  <si>
    <t>50 bags per case
50" wide x 48" tall
1.5 mil thick
Made in the USA</t>
  </si>
  <si>
    <t>B005N9T036</t>
  </si>
  <si>
    <t>4X-2PYI-QSYS</t>
  </si>
  <si>
    <t>TJ-1O83-WRJJ</t>
  </si>
  <si>
    <t>40 mm Padlock - 12 pc keyed alike - 1-1/2 " padlocks</t>
  </si>
  <si>
    <t>40 mm Padlock
12 pc keyed alike
1-1/2 " padlocks</t>
  </si>
  <si>
    <t>B00207AUFQ</t>
  </si>
  <si>
    <t>UJ-Y0E7-CTIQ</t>
  </si>
  <si>
    <t>41 mm Padlock
12 pc keyed alike
1-1/2 " padlocks</t>
  </si>
  <si>
    <t>6I-H4P1-G4ZT</t>
  </si>
  <si>
    <t>VM-XKKS-CIEZ</t>
  </si>
  <si>
    <t>Lion Locks 1500 Key Storage Lock Box with Set Your Own Combination, Black</t>
  </si>
  <si>
    <t>Hanging key storage box with combination access to multiple keys
Hangs from doorknob, fence, or just about anywhere
Personalized, adjustable combination lock with 4 dials offers up to 10,000 combination possibilities for optimal security.
Reinforced body withstands hammering and sawing
Rust-free and life-time product guarantee</t>
  </si>
  <si>
    <t>B00HHE4MOM</t>
  </si>
  <si>
    <t>TQ-VEYQ-ZRWV</t>
  </si>
  <si>
    <t>L1500</t>
  </si>
  <si>
    <t>HC-PNMU-CYE5</t>
  </si>
  <si>
    <t>Magla products 3923-01 suede cowhide leather palm work gloves</t>
  </si>
  <si>
    <t>100-percent cotton denim back
Suede cowhide leather palm
Reinforced knuckles and fingertips
Cotton lined
Gunn cut, wing thumb</t>
  </si>
  <si>
    <t>B000FJRT4G</t>
  </si>
  <si>
    <t>G5-MR6E-TN1C</t>
  </si>
  <si>
    <t>MY-7J18-EONT</t>
  </si>
  <si>
    <t>30X50 Blue Tarp Tarpaulin Canopy Tent, Boat. RV or Pool Cover</t>
  </si>
  <si>
    <t>Check out these top quality tarps! All medium-duty tarps have an eight by eight denier count, as well as a thickness of six mil per square yard. In addition to this, our tarps are treated to be waterproof and UV resistant, as well as rot, mildew, and mold resistant. Blue tarps have multi purpose uses. They can be used to protect your RVs, Tents, Boats and as a Pool Cover.</t>
  </si>
  <si>
    <t>Tarp is made from extra strength weave and has a heavy duty double laminated coating.
8 X 8 weave and 5 mil thickness. It is sun and fade resistant and rot &amp; rust proof.
It has a rope reinforced hem and heat sealed seams and grommets every 3 feet.
It is available in assorted thicknesses and colors: Blue, Green and Silver.
Product measures according to finish size and not cut size which is labeled on the package</t>
  </si>
  <si>
    <t>B004BUC0K8</t>
  </si>
  <si>
    <t>GJ-LEL0-ZN43</t>
  </si>
  <si>
    <t>32-XQNQ-D6ED</t>
  </si>
  <si>
    <t>Huggies Natural Care Baby Wipes, Refill, 504 Count …</t>
  </si>
  <si>
    <t>Messes will appear in a mom’s life time and time again. Huggies Natural Care Wipes with Triple Clean Layers help manage these messes. Whether it’s changing time or play time, more moms prefer the gentle clean of Huggies Natural Care Wipes. Built with Triple Clean Layers, Huggies Wipes are thick enough to help you swipe away any mess, while still being gentle on your baby’s skin – containing aloe and vitamin E. Life’s messes aren’t limited to just the playroom or the kitchen, so put our wipes to your own test! They’ll also slide right into our new, stylish Designer Tub that’s handy in any room.
Huggies Natural Care Wipes Are Gentle on Baby
View larger
Huggies Natural Care Wipes 64 Count Tub, Now Softer on Your Baby
Portable soft packs, refill packs and tubs go wherever you do, so you can be prepared anywhere.
View larger
A Real-Life Clean
Only Huggies Natural Care Wipes have Triple Clean Layers – gentle on baby’s skin, but still thick enough to clean the mess. These baby wipes help moms keep messes under control wherever and whenever they happen. Don’t leave it to chance; allow these baby wipes to help day in and day out.
The Preferred Choice
Huggies Natural Care Wipes are soft and cushiony for gentle cleaning AND to help maintain your baby’s naturally healthy skin. In fact, Natural Care wipes with Triple Clean layers are hypoallergenic, built with aloe and vitamin E in every wipe. Gently functional baby wipes designed to be tough on messes.
Ready for Use Anywhere
Available in soft packs (56-count wipes), tubs (64-count wipes) and refill packs (184-count wipes), Huggies Natural Care Wipes fit in wherever you need them. Natural Care Wipes even slide right into our new, stylish Designer Tub that fits into any room in your house. Buy refill packs (648 count) to keep your Designer Tub stocked at all times. Stash a soft pack in the car and the diaper bag for on-the-go mess management and rely on a sturdy tub for at-home messes. Not just for the changing table anymore, leave some Huggies Natural Care wipes in the kitchen for after-dinner cleanup, or in the playroom for messy arts-and-crafts time.
Team up with Huggies Little Snugglers &amp; Little Movers Diapers
Moms’ mess management team starts with the reliable leak protection of Huggies Little Snugglers &amp; Little Movers Diapers and ends with the effective clean of Huggies Natural Care Wipes. Life — and babies—don’t stop for messes. Keep things moving with a trusted, fresh clean from Huggies products.
Huggies Natural Care Wipes Can Easily Travel With Moms and Clean Big Messes on the Go
The soft texture is gentle against your baby’s skin.
Put Huggies to the Test
We want you to be an official Huggies tester! Huggies is calling anyone with a baby to put our diapers and wipes to the test. Your house, your car, your parks, stores and community centers will become the official testing grounds. We want you to sign up at HuggiesTester. com, declare yourself an official Huggies tester, and find out how our products perform better in real life. Play games, win awesome prizes and help children in need as you explore the official Huggies Tester Program.
Pieces of the Premium Puzzle
A touch of aloe and vitamin E to protect your baby
Soft and cushiony feel
Triple Clean Layers for cleaning up big messes will staying gentle on skin
Hypoallergenic for sensitive skin
Fragrance-free and alcohol-free</t>
  </si>
  <si>
    <t>Cellulose
Provides a gentle touch of Aloe and vitamin E
Alcohol-free, hypoallergenic and fragrance free
Packaging may vary from image shown</t>
  </si>
  <si>
    <t>B00IWP06V8</t>
  </si>
  <si>
    <t>huggie 504 p</t>
  </si>
  <si>
    <t>Tide Powder Ultra Original Scent with Bleach - 53 Loads 95 oz …</t>
  </si>
  <si>
    <t>Infused with Dissolvable Mini Breath Strips Whitening! Freshens Breath Whitens Teeth Fights Cavities Packed to the Max with Freshness! For Healthy Teeth: Brush your teeth at least twice a day Floss daily Visit your dentist regularly Questions or Comments? Call toll-free</t>
  </si>
  <si>
    <t>New concentrated formula.
One small scoop helps remove virtually every type of stain.
Original Scent.</t>
  </si>
  <si>
    <t>B009P7XDLM</t>
  </si>
  <si>
    <t>tide 53</t>
  </si>
  <si>
    <t>Dove Beauty Bar, White 4 oz, 6 Bar</t>
  </si>
  <si>
    <t>Dove Soap White Moisturizing Cream 6 Bars 4 oz Bath Bars. Beauty bar for deep moisture. 1/4 Moisturizing cream. The ultimate beauty bar. Pure and simple. Because everyone knows the secret to beautiful skin is everyday moisture. Simply put, no other bar hydrates skin better than Dove.</t>
  </si>
  <si>
    <t>Dove Beauty Bar White 4 oz. 6 Bar
#1 Dermatologist Recommended Bar
1/4 moisturizing cream
Dove is not a soap. It's a beauty bar
Beauty Bar for deep moisture</t>
  </si>
  <si>
    <t> B0016G2BJK</t>
  </si>
  <si>
    <t>CW-02TX-VG2Q</t>
  </si>
  <si>
    <t>Dove Beauty Bar, Pink, 6 Count</t>
  </si>
  <si>
    <t>Dove® Pink Beauty Bars.
Dermatologist #1 choice.
Rosa.
Beauty bar for deep moisture.
1/4 moisturizing cream.</t>
  </si>
  <si>
    <t>Package Quantity: 1
Excellent Quality.
Great Gift Idea.
Satisfaction Ensured.
Produced with the highest grade materials</t>
  </si>
  <si>
    <t>B002DUOOXO</t>
  </si>
  <si>
    <t>MU-Z7R4-VZO4</t>
  </si>
  <si>
    <t>Colgate Great Regular Flavor Cavity Protection Twin Pack Toothpaste, 12.80-Ounce</t>
  </si>
  <si>
    <t>Colgate Toothpaste strengthens teeth with active fluoride. ADA Accepted (American Dental Association). Leaves your mouth feeling fresh and clean.</t>
  </si>
  <si>
    <t>ADA Accepted (American Dental Association)
Cleans teeth
Freshens breath.</t>
  </si>
  <si>
    <t>B001KYO92U</t>
  </si>
  <si>
    <t>PW-19QC-RVPD</t>
  </si>
  <si>
    <t>fluoride,toothpaste,twin
all toothpaste
toothpaste
toothpaste,twin</t>
  </si>
  <si>
    <t>B009P7XDLM </t>
  </si>
  <si>
    <t>KE-TSZ6-9R97</t>
  </si>
  <si>
    <t>Huggies Natural Care Fragrance Free Soft Pack Wipes - 3 packs of 56 sheets each; 168ct. total …</t>
  </si>
  <si>
    <t>Huggies Natural Care Wipes are the sensitive, gentle clean for new baby's naturally-perfect skin.Improved softness with fewest added ingredients Thicker than other national brands to handle big messesMaintains your baby's naturally perfect skinProvides a gentle touch of aloe and vitamin EAlcohol-free, hypoallergenic formula won't irritate baby</t>
  </si>
  <si>
    <t>B007JUH0WU</t>
  </si>
  <si>
    <t>Natrual Huggies</t>
  </si>
  <si>
    <t>Colgate Max Fresh Whitening Toothpaste with Mini Breath Strips, Cool Mint, 6 oz (2 pack)</t>
  </si>
  <si>
    <t>B002944VLY </t>
  </si>
  <si>
    <t>AN-X8IQ-CFJ8</t>
  </si>
  <si>
    <t>Unit price</t>
  </si>
  <si>
    <t>Shipping E</t>
  </si>
  <si>
    <t xml:space="preserve">Difference </t>
  </si>
  <si>
    <t>Fees</t>
  </si>
  <si>
    <t>Min</t>
  </si>
  <si>
    <t>Buttom</t>
  </si>
  <si>
    <t>Sensitive Skin Unscented Moisturizing Cream Beauty Bar By Dove, 6 Count 4 Oz Each</t>
  </si>
  <si>
    <t>Dove Sensitive Skin Unscented Beauty Bar pampers sensitive skin with Dove moisturizing cream and a mild formula that's frangrance free, hypoallergenic and unscented. Dove is the #1 cleansing bar recommended by dermatologists. Leaves skin feeling soft and smooth.</t>
  </si>
  <si>
    <t>B004SNHP3A</t>
  </si>
  <si>
    <t>B002944VLY</t>
  </si>
  <si>
    <t>Dove Beauty Bar, Sensitive Skin, 4 Bars</t>
  </si>
  <si>
    <t>Milder than any soap. Hypo-allergenic. Fragrance free. Dermatologist and pediatrician recommended cleanser. Hypoallergenic and won't clog pores. This is made with 1/4 moisturing cream for total skin comfort. It is made in the USA.</t>
  </si>
  <si>
    <t>Unscented, hypoallergenic and won't clog pores
With 1/4 moisturing cream for total skin comfort
Dermatologist recommended
Made in the USA</t>
  </si>
  <si>
    <t>B001GBF0A2</t>
  </si>
  <si>
    <t>CI-B0JM-P0BV</t>
  </si>
  <si>
    <t>Dove Sensitive Skin Beauty Bar Unscented - 4oz(Pack of 8)</t>
  </si>
  <si>
    <t xml:space="preserve">Be Beautiful and Clean with Ease
Soft and nice looking skin needs a good cleansing bar to get cleaned with gentleness. Dove Beauty Bar with its moisturizing cream makes skin clean and soft. And the drying ingredients in this bar make skin oil-free and tight by removing extra oil emitted from pores on skin. Its mild formula maintains the softness of skin by hydrating it.
•Contains + moisturizing cream
•Milder than any soap and suitable for sensitive and healthy skin
•Hypoallergenic and therefore suitable for high allergenic people
•Dermatologist and Pediatrician recommended
•Never clogs pores
Just For You: All skin types
A Closer Look: Dove Beauty Bar adds beauty to one's skin with its gentle cleansing power and + moisturizer. 
You Won't Find: Color and fragrance 
Get Started: Apply evenly. Reapply as needed. For external use only. Do not use on broken skin. Stop use if rash and irritation occurs. 
</t>
  </si>
  <si>
    <t>Terrific bath soaps
Quality you can trust from Dove
Contains + moisturizing cream
Dermatologist and Pediatrician recommended</t>
  </si>
  <si>
    <t>B00190JY52</t>
  </si>
  <si>
    <t>5F-63Y0-H4W9</t>
  </si>
  <si>
    <t>Dove Beauty Bar, Sensitive Skin, 4 oz, 2 ct</t>
  </si>
  <si>
    <t>Dove Sensitive Skin Unscented Beauty Bar pampers sensitive skin with Dove ¼ moisturizing cream, and a truly mild formula that's hypoallergenic and unscented. Dove is the #1 cleansing bar recommended by dermatologists and pediatricians. At Dove, our vision is of a world where beauty is a source of confidence, and not anxiety. So, we are on a mission to help the next generation of women develop a positive relationship with the way they look - helping them raise their self-esteem and realize their full potential. Why is this important? Dove global research shows: Only 4% of women around the world consider themselves beautiful, and anxiety about appearance begins at an early age. 6 out of 10 girls are so concerned with the way they look, that they actually opt out of participating fully in daily life – from going swimming and playing sports, to visiting the doctor, going to school or even offering their opinions. At Dove we believe that women and girls of all ages should see beauty as a source of confidence, not anxiety. And when women and girls choose not to participate fully in life, society as a whole misses out. So we’re on a mission to help the next generation of women develop a positive relationship with the way they look - helping them raise their self-esteem and realize their full potential.</t>
  </si>
  <si>
    <t>Dove Beauty Bar Sensitive Skin 4 oz. 2 Bar
#1 Dermatologist Recommended Bar
1/4 moisturizing cream
Dove is not a soap. It's a beauty bar
Unscented &amp; Hypoallergenic</t>
  </si>
  <si>
    <t>B000VAWYBM</t>
  </si>
  <si>
    <t>CM-5942-8M9L</t>
  </si>
  <si>
    <t>Colgate Toothbrush Double Action, Medium (Pack of 12)</t>
  </si>
  <si>
    <t>COLGATE TOOTHBRUSH DOUBLE ACTION MEDIUM V shaped bristles gently penetrate deeper and clean between teeth Big head provides a broader brushing surface to help make tooth cleaning fast and effective Angled handle and thumb grip for superior comfort and control while brushing</t>
  </si>
  <si>
    <t>V shaped bristles
Big head provides a broader brushing surface
Angled handle and thumb grip
Save More Buy Pack Of 12</t>
  </si>
  <si>
    <t>B0085DZAZE</t>
  </si>
  <si>
    <t>4J-XMTY-KNGS</t>
  </si>
  <si>
    <t>Irish Spring Bath Bar Soap, Icy Blast, 3.75 oz Bars, 12-Count</t>
  </si>
  <si>
    <t>Irish Spring Bar Soap helps keep you feeling clean and fresh! Designed for men…but women like it too!</t>
  </si>
  <si>
    <t>Invigorating scent
Long lasting deodorant protection
Made in the USA</t>
  </si>
  <si>
    <t>B004NH48IQ</t>
  </si>
  <si>
    <t>9Y-DJP1-J5Z8</t>
  </si>
  <si>
    <t>Irish Spring Aloe Bar Soap 4 Oz-pack of 20 Bars</t>
  </si>
  <si>
    <t>20 3.75 Ounce Bars per order. For healthy feeling skin</t>
  </si>
  <si>
    <t>Irish Spring 4 oz bar
Pack of 20 Bars</t>
  </si>
  <si>
    <t>B004QONP4O</t>
  </si>
  <si>
    <t>LR-DVSL-WAD9</t>
  </si>
  <si>
    <t>Irish Spring Bath Bar Soap, Aloe, 3.75 oz Bars, 12-Count</t>
  </si>
  <si>
    <t>Irish Spring Bar Soap helps retain your skin's natural moisture and keeps you feeling clean and fresh.</t>
  </si>
  <si>
    <t>B002AOS74U</t>
  </si>
  <si>
    <t>7P-WRJG-05FQ</t>
  </si>
  <si>
    <t>Burlap Potato Sacks 23x40, Pack 12</t>
  </si>
  <si>
    <t>The sack race or gunny sack race is a competitive game in which participants place both of their legs inside a sack or pillow case that reaches their waist or neck and jump forward from a starting point toward a finish line. The first person to cross the finish line is the winner of the race. In some cases the winner of these races are rewarded with a prize of some sort. These sacks are made with natural jute burlap also known as hessian cloth.</t>
  </si>
  <si>
    <t>Size is approximately and may vary from 23" x 40". Sacks have a distinct scent and would dissipate over time when the sacks are aired out
The scent is from the natural fibers, an air purifier and germ killer. A reason this sack is used in storage of food and produce.
Order includes 12 potato sacks
We recommend rolling your potato sacks to prevent creases and storing them in a dry cool place.</t>
  </si>
  <si>
    <t>B00XZD4G1S</t>
  </si>
  <si>
    <t>UX2-BAS-KAY</t>
  </si>
  <si>
    <t>Dove Original Anti-Perspirant Deodorant 48h Spray 150 ml / 5 fl oz (6-Pack)</t>
  </si>
  <si>
    <t>Description: 6 Pack of Dove Original Anti-Perspirant Deodorant 48h Spray 150 ml / 5 fl oz Dove Deodorant Original Aerosol provides 24 hour protection with a natural moisturiser for a two in one spray. It leaves you smelling fresh all day long whilst eliminating any skin irritation, making Dove the perfect protection to have wherever you are.</t>
  </si>
  <si>
    <t>6 Pack of Dove Original Anti-Perspirant Deodorant 48h Spray
Only economy shipping - spray can not be delivered by air!
Delivery time about 4-8 weeks!</t>
  </si>
  <si>
    <t>B00TNUJW48</t>
  </si>
  <si>
    <t>B5-7E4B-2H94</t>
  </si>
  <si>
    <t>LA Linen 4-Pack Natural Burlap Potato Sacks</t>
  </si>
  <si>
    <t>Size is approximately and may vary from 23" x 40". Sacks have a distinct scent and would dissipate over time when the sacks are aired out
The scent is from the natural fibers, an air purifier and germ killer. A reason this sack is used in storage of food and produce.
Order includes 4 potato sacks
We recommend rolling your potato sacks to prevent creases and storing them in a dry cool place.</t>
  </si>
  <si>
    <t>B00OFXZGDY</t>
  </si>
  <si>
    <t>H5-LBNW-AIWH</t>
  </si>
  <si>
    <t>All-Weather Mechanical Keyless Deadbolt Door Lock - Satin Chrome, #0409</t>
  </si>
  <si>
    <t>The lock needs to be unlocked for the bolt action to work, a lot of customers make the mistake and think it is broken when really this was added for security purpose only when the lock is unlocked can the bolt work" If you set the combination to a code wile the reset button is on the lock will not open unless you use that specific code, we have a 100 percent lifetime warranty policy, please call us and we will have it exchanged for you. We do understand some items can arrive defective, please return and we can send a full refund or a brand new unit." We made a new spindle that is easier to take out which is sold with our new locks. Please check with us to get a replacement" We made a new spindle that is easier to take out which is sold with our new locks. Please check with us to get a replacement. We do understand some items can come with missing parts, please call us so we can handle the issue and send a replacement.</t>
  </si>
  <si>
    <t>All-weather operation - No batteries required - Easy to open door handle design
All-weather operation - No batteries required - Easy to open door handle design
Replaces existing deadbolt on doors up to 1-7/8" thick - Fits standard 2-1/8" diameter cutout
Unlocks by push-button code or with standard keys (2 keys included)
User programmable code up to 10 digits / 13-digit alphanumeric keypad + CLEAR key
Fits both Left-Hand &amp; Right-Hand door types - 2-Position Backset Latch: 2-3/4" &amp; 2-3/8"</t>
  </si>
  <si>
    <t>B005KG6A0I</t>
  </si>
  <si>
    <t>Life Saver V110P-5 DIY Pool Fence Section</t>
  </si>
  <si>
    <t>Removable, mesh, pool safety fencing for use around swimming pools to help protect against accidental falls into the pool.</t>
  </si>
  <si>
    <t>At the recommend US CPSC height of 4 feet
Each box contains pre-assembled 4' X 12' section of fence, required deck sleeves/caps and stainless steel or brass safety latch
Installation requires a 1/2" minimum rotary hammer drill with a standard 5/8" long shaft masonry bit which is NOT included
Comes with template</t>
  </si>
  <si>
    <t>B00BIKTISG</t>
  </si>
  <si>
    <t>Pool fence</t>
  </si>
  <si>
    <t>Life Saver DIY-DG Drill Guide</t>
  </si>
  <si>
    <t>Guide for drilling 5/8" holes. Accurately lines up for proper in-ground fencing installation. For use with Pool Fence DIY installation. Rotary hammer drill required for installation.</t>
  </si>
  <si>
    <t>Ensures accuracy
For 5/8" holes
For use with Pool Fence DIY</t>
  </si>
  <si>
    <t>B00SLTTTVI</t>
  </si>
  <si>
    <t>Drill Guide</t>
  </si>
  <si>
    <t>All-weather operation - No batteries required - Easy to open door handle design
All-weather operation - No batteries required - Easy to open door handle design
Replaces existing deadbolt on doors up to 1-7/8" thick - Fits standard 2-1/8" diameter cutout
Unlocks by push-button code or with standard keys (2 keys included)
User programmable code up</t>
  </si>
  <si>
    <t>0Z-I8KS-YGZB</t>
  </si>
  <si>
    <t>Total Inventory Value</t>
  </si>
  <si>
    <t xml:space="preserve">  </t>
  </si>
  <si>
    <t>income</t>
  </si>
  <si>
    <t>total</t>
  </si>
  <si>
    <t>cost</t>
  </si>
  <si>
    <t>shipping</t>
  </si>
  <si>
    <t>fee</t>
  </si>
  <si>
    <t>profit</t>
  </si>
  <si>
    <t>min</t>
  </si>
  <si>
    <t>min total</t>
  </si>
  <si>
    <t>Easy-to-use pushbutton combination
Over 1,000 possible combinations available
Holds up to three keys
Easy installation - no tools necessary
Ships in Certified Frustration-Free Packaging</t>
  </si>
  <si>
    <t>Front Opening Locking System to Protect Your Keys - Durable Construction Metal/Hard Plastic
Set your combination with ease - 4 pin user code for maximum security and safety
Easy Install, move anytime, perfect solution for your key storage
Perfect for your spare key, emergency access for seniors, realtors, construction, trades, family and friends
EASY ACCESS - store keys - DIY ready - Never get locked out your home again</t>
  </si>
  <si>
    <t>Fits nicely in your Rollaway Container.
Odor control-- no weekly buildup of trash.
Rubber Bands sold separately.
25 Bags / Case
Trash can not included.</t>
  </si>
  <si>
    <t>50 bags per case
50" wide x 48" tall
1.5 mil thick
Made in the USA
Superior Strength</t>
  </si>
  <si>
    <t>Perfect 44 gallon RubbermaidÂ® fit
Bag size 38"x46"
Black
100 bags per case
1.5 Mil Thick</t>
  </si>
  <si>
    <t>55 gallon (208 liters) trash bags
50 black bags
Made in America
Heavy duty bag for all uses
Professional quality</t>
  </si>
  <si>
    <t>32-33 Gallon
33"W x 39"H
1.2 Mil, Low Density (thicker material)
Gusset Seal
117-125 Liter</t>
  </si>
  <si>
    <t>Holds Up To 5 Keys
Thick Solid Walls For Tampering
Interlocking door to prevent tampering
Weather resistant coating to prevent rusting
Easy Installation</t>
  </si>
  <si>
    <t>Battery-powered smoke alarm with silence/test button
Features convenient silence/test button, blinking power light, 85-decibel alarm
Also includes side battery drawer and missing battery guard
1 9V batteries included
Working smoke alarms cut the risk of dying in a home fire by 50%</t>
  </si>
  <si>
    <t>These giant 95 gallon black trash bags are ideal for extra-large rollaway cans
95 Gallon Trash Bag
Made in the USA
Built to hold large heavy duty trash
Superior Strength</t>
  </si>
  <si>
    <t>Blue Recycling Bags
Bag Dimensions: 33x39
33 Gallon
100 Bags per Case
Made in the USA</t>
  </si>
  <si>
    <t>Alpha Style Key Lock. User Programmable Access Code. 10,000 Possible Combinations
Large Padlock Opening Fits Most Standard Door Knobs
Up to 5 Key Capacity. Instructions included
All-Metal Construction &amp; Hardened Components make this Pad lock weather safe!
Secure Key Access &amp; Storage For: Real Estate Agents, Vacant Properties Rental Properties, Rental Equipment, Vacation Homes, Vehicle Storage Areas, Equipment Storage Areas, Time Share Properties, Shared Vehicle Parking Areas and More!</t>
  </si>
  <si>
    <t>Holds Up To 5 Keys
Thick Solid Walls for Tampering
Interlocking door to prevent tampering
Weather resistant coating to prevent rusting
Easy Installation</t>
  </si>
  <si>
    <t>Holds up to 5 keys
Thick solid walls and interlocking door to prevent tampering
Weather resistant coating and rubber shell to prevent rusting
Easy installation and changeable combination
Secures to knob</t>
  </si>
  <si>
    <t>40 Gallon, 23x10x46,100/Case. Blue Recycling Bags
These blue-tinted Recycling Bags are tough enough to withstand rough curbside pick-up.
Environmentally Friendly! Made in the USA from 50% Recycled Material.
1.2 Mi</t>
  </si>
  <si>
    <t>Pack Of 2
Sliding Door Parts &amp; Accessories
Aluminum
Wear resistant vinyl</t>
  </si>
  <si>
    <t>This item is Ultra 46103 Aluminum Sliding Door &amp; Window Lock
Used For Building Materials &amp; Ladders,Windows Accessories
The product is manufactured in China</t>
  </si>
  <si>
    <t xml:space="preserve">Mouse Trap is simple, safe and sanitary.
Provides visible proof of rodent capture
For clean and quick trapping
Ideal for runaway trapping
Can be used around kids and pets
</t>
  </si>
  <si>
    <t>Battery operated with three AA batteries included
Large digital display is easy to read, even in low-light conditions
Test button - has low battery and fault signal warning
Easy to install, move and maintain - come with quick fix mounting set, no handyman required</t>
  </si>
  <si>
    <t>4-way adjustable latch that fits any 2-3/8" or 2-3/4" backset
Fits all doors, replaces all brands
Easy to install
Polished brass finish
Lifetime Warranty</t>
  </si>
  <si>
    <t xml:space="preserve">Clean and quick trapping
Pesticide Free
Super Hold Formula provides superior gripping power
Can be used cockroaches, spiders, scorpions and other insect pests
4 Glue traps per package
</t>
  </si>
  <si>
    <t>B0015MT27Y</t>
  </si>
  <si>
    <t>B4</t>
  </si>
  <si>
    <t xml:space="preserve">Real Sell </t>
  </si>
  <si>
    <t>MIN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</si>
</sst>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00_);_(&quot;$&quot;* \(#,##0.00\);;_(@_)"/>
    <numFmt numFmtId="165" formatCode="_(* #,##0.00_);_(* \(#,##0.00\);;_(@_)"/>
    <numFmt numFmtId="166" formatCode="&quot;$&quot;#,##0.00"/>
  </numFmts>
  <fonts count="19" x14ac:knownFonts="1">
    <font>
      <sz val="12"/>
      <color theme="3"/>
      <name val="Calibri"/>
      <family val="2"/>
      <scheme val="minor"/>
    </font>
    <font>
      <sz val="9"/>
      <name val="Calibri"/>
      <family val="2"/>
      <scheme val="minor"/>
    </font>
    <font>
      <b/>
      <sz val="13"/>
      <color theme="3"/>
      <name val="Calibri"/>
      <family val="2"/>
      <scheme val="minor"/>
    </font>
    <font>
      <b/>
      <sz val="12"/>
      <color theme="3"/>
      <name val="Calibri"/>
      <family val="2"/>
      <scheme val="minor"/>
    </font>
    <font>
      <b/>
      <sz val="20"/>
      <color theme="0"/>
      <name val="Calibri"/>
      <family val="2"/>
      <scheme val="minor"/>
    </font>
    <font>
      <sz val="10"/>
      <color theme="3"/>
      <name val="Calibri"/>
      <family val="2"/>
      <scheme val="minor"/>
    </font>
    <font>
      <u/>
      <sz val="12"/>
      <color theme="10"/>
      <name val="Calibri"/>
      <family val="2"/>
      <scheme val="minor"/>
    </font>
    <font>
      <u/>
      <sz val="12"/>
      <color theme="11"/>
      <name val="Calibri"/>
      <family val="2"/>
      <scheme val="minor"/>
    </font>
    <font>
      <b/>
      <sz val="16"/>
      <color theme="3"/>
      <name val="Calibri"/>
      <family val="2"/>
      <scheme val="minor"/>
    </font>
    <font>
      <b/>
      <sz val="20"/>
      <color theme="9"/>
      <name val="Calibri"/>
      <family val="2"/>
      <scheme val="minor"/>
    </font>
    <font>
      <sz val="12"/>
      <color theme="3"/>
      <name val="Calibri"/>
      <family val="2"/>
      <scheme val="minor"/>
    </font>
    <font>
      <sz val="9"/>
      <color theme="3"/>
      <name val="Calibri"/>
      <family val="2"/>
      <scheme val="minor"/>
    </font>
    <font>
      <sz val="12"/>
      <color rgb="FF000000"/>
      <name val="Calibri"/>
      <family val="2"/>
      <scheme val="minor"/>
    </font>
    <font>
      <sz val="9"/>
      <color rgb="FF000000"/>
      <name val="Calibri"/>
      <family val="2"/>
      <scheme val="minor"/>
    </font>
    <font>
      <b/>
      <sz val="12"/>
      <color theme="9" tint="-0.249977111117893"/>
      <name val="Calibri"/>
      <family val="2"/>
      <scheme val="minor"/>
    </font>
    <font>
      <b/>
      <sz val="12"/>
      <color rgb="FF000000"/>
      <name val="Calibri"/>
      <family val="2"/>
      <scheme val="minor"/>
    </font>
    <font>
      <sz val="12"/>
      <color rgb="FF333333"/>
      <name val="Arial"/>
      <family val="2"/>
    </font>
    <font>
      <sz val="12"/>
      <color rgb="FF666666"/>
      <name val="Arial"/>
      <family val="2"/>
    </font>
    <font>
      <sz val="12"/>
      <color rgb="FF111111"/>
      <name val="Calibri"/>
      <scheme val="minor"/>
    </font>
  </fonts>
  <fills count="5">
    <fill>
      <patternFill patternType="none"/>
    </fill>
    <fill>
      <patternFill patternType="gray125"/>
    </fill>
    <fill>
      <patternFill patternType="solid">
        <fgColor theme="4"/>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right/>
      <top style="thick">
        <color theme="4" tint="0.499984740745262"/>
      </top>
      <bottom/>
      <diagonal/>
    </border>
    <border>
      <left/>
      <right/>
      <top/>
      <bottom style="thick">
        <color theme="4" tint="0.59996337778862885"/>
      </bottom>
      <diagonal/>
    </border>
    <border>
      <left/>
      <right/>
      <top style="thin">
        <color theme="9"/>
      </top>
      <bottom style="thin">
        <color theme="9"/>
      </bottom>
      <diagonal/>
    </border>
  </borders>
  <cellStyleXfs count="136">
    <xf numFmtId="0" fontId="0" fillId="0" borderId="0"/>
    <xf numFmtId="0" fontId="4" fillId="2" borderId="0" applyNumberFormat="0" applyAlignment="0" applyProtection="0"/>
    <xf numFmtId="0" fontId="2" fillId="0" borderId="2" applyNumberFormat="0" applyFill="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5">
    <xf numFmtId="0" fontId="0" fillId="0" borderId="0" xfId="0"/>
    <xf numFmtId="0" fontId="0" fillId="0" borderId="0" xfId="0" applyFont="1" applyFill="1" applyBorder="1" applyAlignment="1">
      <alignment wrapText="1"/>
    </xf>
    <xf numFmtId="0" fontId="0" fillId="0" borderId="0" xfId="0" applyFont="1" applyAlignment="1">
      <alignment wrapText="1"/>
    </xf>
    <xf numFmtId="0" fontId="1" fillId="0" borderId="0" xfId="0" applyFont="1" applyFill="1" applyBorder="1" applyAlignment="1">
      <alignment horizontal="left" vertical="top" wrapText="1"/>
    </xf>
    <xf numFmtId="0" fontId="0" fillId="0" borderId="0" xfId="0" applyFont="1" applyBorder="1" applyAlignment="1">
      <alignment wrapText="1"/>
    </xf>
    <xf numFmtId="44" fontId="0" fillId="0" borderId="0" xfId="0" applyNumberFormat="1" applyFont="1" applyFill="1" applyBorder="1" applyAlignment="1">
      <alignment wrapText="1"/>
    </xf>
    <xf numFmtId="164" fontId="0" fillId="0" borderId="0" xfId="0" applyNumberFormat="1" applyFont="1" applyFill="1" applyBorder="1" applyAlignment="1">
      <alignment wrapText="1"/>
    </xf>
    <xf numFmtId="165" fontId="0" fillId="0" borderId="0" xfId="0" applyNumberFormat="1" applyFont="1" applyFill="1" applyBorder="1" applyAlignment="1">
      <alignment wrapText="1"/>
    </xf>
    <xf numFmtId="14" fontId="5" fillId="0" borderId="0" xfId="0" applyNumberFormat="1" applyFont="1" applyBorder="1" applyAlignment="1">
      <alignment horizontal="left" wrapText="1" indent="1"/>
    </xf>
    <xf numFmtId="0" fontId="5" fillId="0" borderId="0" xfId="0" applyNumberFormat="1" applyFont="1" applyBorder="1" applyAlignment="1">
      <alignment horizontal="left" vertical="top" wrapText="1" indent="1"/>
    </xf>
    <xf numFmtId="0" fontId="10" fillId="0" borderId="0" xfId="0" applyFont="1" applyFill="1" applyBorder="1" applyAlignment="1">
      <alignment wrapText="1"/>
    </xf>
    <xf numFmtId="0" fontId="0" fillId="0" borderId="0" xfId="0" applyFont="1" applyFill="1" applyAlignment="1">
      <alignment wrapText="1"/>
    </xf>
    <xf numFmtId="14" fontId="0" fillId="0" borderId="0" xfId="0" applyNumberFormat="1" applyFont="1" applyBorder="1" applyAlignment="1">
      <alignment horizontal="left" wrapText="1" indent="1"/>
    </xf>
    <xf numFmtId="0" fontId="0" fillId="0" borderId="0" xfId="0" applyNumberFormat="1" applyFont="1" applyAlignment="1">
      <alignment wrapText="1"/>
    </xf>
    <xf numFmtId="0" fontId="0" fillId="0" borderId="0" xfId="0" applyNumberFormat="1" applyFont="1" applyFill="1" applyBorder="1" applyAlignment="1">
      <alignment wrapText="1"/>
    </xf>
    <xf numFmtId="44" fontId="10" fillId="0" borderId="0" xfId="0" applyNumberFormat="1" applyFont="1" applyFill="1" applyBorder="1" applyAlignment="1">
      <alignment wrapText="1"/>
    </xf>
    <xf numFmtId="0" fontId="11" fillId="0" borderId="0" xfId="0" applyNumberFormat="1" applyFont="1" applyAlignment="1">
      <alignment horizontal="left" vertical="top" wrapText="1"/>
    </xf>
    <xf numFmtId="0" fontId="0" fillId="0" borderId="0" xfId="0" applyNumberFormat="1" applyFont="1" applyFill="1" applyAlignment="1">
      <alignment wrapText="1"/>
    </xf>
    <xf numFmtId="0" fontId="10" fillId="0" borderId="0" xfId="0" applyNumberFormat="1" applyFont="1" applyFill="1" applyAlignment="1">
      <alignment wrapText="1"/>
    </xf>
    <xf numFmtId="44" fontId="10" fillId="0" borderId="0" xfId="0" applyNumberFormat="1" applyFont="1" applyFill="1" applyAlignment="1">
      <alignment wrapText="1"/>
    </xf>
    <xf numFmtId="0" fontId="12" fillId="0" borderId="0" xfId="0" applyFont="1" applyFill="1" applyBorder="1" applyAlignment="1">
      <alignment wrapText="1"/>
    </xf>
    <xf numFmtId="0" fontId="13" fillId="0" borderId="0" xfId="0" applyFont="1" applyFill="1" applyBorder="1" applyAlignment="1">
      <alignment horizontal="left" vertical="top" wrapText="1"/>
    </xf>
    <xf numFmtId="0" fontId="12" fillId="0" borderId="0" xfId="0" applyFont="1" applyAlignment="1">
      <alignment wrapText="1"/>
    </xf>
    <xf numFmtId="0" fontId="12" fillId="0" borderId="0" xfId="0" applyNumberFormat="1" applyFont="1" applyFill="1" applyBorder="1" applyAlignment="1">
      <alignment wrapText="1"/>
    </xf>
    <xf numFmtId="166" fontId="0" fillId="0" borderId="0" xfId="0" applyNumberFormat="1"/>
    <xf numFmtId="166" fontId="1" fillId="0" borderId="0" xfId="0" applyNumberFormat="1" applyFont="1" applyFill="1" applyBorder="1" applyAlignment="1">
      <alignment horizontal="left" vertical="top" wrapText="1"/>
    </xf>
    <xf numFmtId="166" fontId="0" fillId="0" borderId="0" xfId="0" applyNumberFormat="1" applyFont="1" applyFill="1" applyBorder="1" applyAlignment="1">
      <alignment wrapText="1"/>
    </xf>
    <xf numFmtId="166" fontId="0" fillId="0" borderId="0" xfId="0" applyNumberFormat="1" applyFont="1" applyFill="1" applyAlignment="1">
      <alignment wrapText="1"/>
    </xf>
    <xf numFmtId="166" fontId="0" fillId="0" borderId="0" xfId="0" applyNumberFormat="1" applyFont="1" applyAlignment="1">
      <alignment wrapText="1"/>
    </xf>
    <xf numFmtId="0" fontId="12" fillId="0" borderId="0" xfId="0" applyNumberFormat="1" applyFont="1" applyAlignment="1">
      <alignment wrapText="1"/>
    </xf>
    <xf numFmtId="166" fontId="10" fillId="0" borderId="0" xfId="0" applyNumberFormat="1" applyFont="1" applyFill="1" applyAlignment="1">
      <alignment wrapText="1"/>
    </xf>
    <xf numFmtId="0" fontId="0" fillId="0" borderId="0" xfId="0" applyAlignment="1">
      <alignment wrapText="1"/>
    </xf>
    <xf numFmtId="0" fontId="0" fillId="4" borderId="0" xfId="0" applyNumberFormat="1" applyFont="1" applyFill="1" applyBorder="1" applyAlignment="1">
      <alignment wrapText="1"/>
    </xf>
    <xf numFmtId="0" fontId="9" fillId="3" borderId="0" xfId="1" applyFont="1" applyFill="1" applyAlignment="1">
      <alignment horizontal="center" vertical="center" wrapText="1"/>
    </xf>
    <xf numFmtId="0" fontId="14" fillId="0" borderId="3" xfId="0" applyFont="1" applyBorder="1" applyAlignment="1">
      <alignment wrapText="1"/>
    </xf>
    <xf numFmtId="166" fontId="14" fillId="0" borderId="3" xfId="0" applyNumberFormat="1" applyFont="1" applyBorder="1" applyAlignment="1">
      <alignment wrapText="1"/>
    </xf>
    <xf numFmtId="0" fontId="15" fillId="0" borderId="3" xfId="0" applyFont="1" applyBorder="1" applyAlignment="1">
      <alignment wrapText="1"/>
    </xf>
    <xf numFmtId="0" fontId="14" fillId="0" borderId="3" xfId="0" applyNumberFormat="1" applyFont="1" applyBorder="1" applyAlignment="1">
      <alignment wrapText="1"/>
    </xf>
    <xf numFmtId="0" fontId="14" fillId="0" borderId="3" xfId="0" applyFont="1" applyBorder="1" applyAlignment="1"/>
    <xf numFmtId="0" fontId="16" fillId="0" borderId="0" xfId="0" applyFont="1"/>
    <xf numFmtId="0" fontId="17" fillId="0" borderId="0" xfId="0" applyFont="1"/>
    <xf numFmtId="0" fontId="18" fillId="0" borderId="0" xfId="0" applyFont="1" applyAlignment="1">
      <alignment wrapText="1"/>
    </xf>
    <xf numFmtId="0" fontId="8" fillId="0" borderId="2" xfId="2" applyFont="1" applyFill="1" applyAlignment="1">
      <alignment horizontal="left" wrapText="1"/>
    </xf>
    <xf numFmtId="0" fontId="9" fillId="3" borderId="0" xfId="1" applyFont="1" applyFill="1" applyAlignment="1">
      <alignment horizontal="center" vertical="center" wrapText="1"/>
    </xf>
    <xf numFmtId="0" fontId="0" fillId="0" borderId="1" xfId="0" applyFont="1" applyBorder="1" applyAlignment="1">
      <alignment vertical="top" wrapText="1"/>
    </xf>
  </cellXfs>
  <cellStyles count="136">
    <cellStyle name="Followed Hyperlink" xfId="11" builtinId="9" hidden="1"/>
    <cellStyle name="Followed Hyperlink" xfId="9" builtinId="9" hidden="1"/>
    <cellStyle name="Followed Hyperlink" xfId="7" builtinId="9" hidden="1"/>
    <cellStyle name="Followed Hyperlink" xfId="5"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Heading 1" xfId="1" builtinId="16" customBuiltin="1"/>
    <cellStyle name="Heading 2" xfId="2" builtinId="17" customBuiltin="1"/>
    <cellStyle name="Heading 4" xfId="3" builtinId="19" customBuiltin="1"/>
    <cellStyle name="Hyperlink" xfId="10" builtinId="8" hidden="1"/>
    <cellStyle name="Hyperlink" xfId="8" builtinId="8" hidden="1"/>
    <cellStyle name="Hyperlink" xfId="6" builtinId="8" hidden="1"/>
    <cellStyle name="Hyperlink" xfId="4"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Normal" xfId="0" builtinId="0" customBuiltin="1"/>
  </cellStyles>
  <dxfs count="94">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numFmt numFmtId="0" formatCode="General"/>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rgb="FF000000"/>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rgb="FF000000"/>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numFmt numFmtId="166" formatCode="&quot;$&quot;#,##0.00"/>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numFmt numFmtId="166" formatCode="&quot;$&quot;#,##0.00"/>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numFmt numFmtId="166" formatCode="&quot;$&quot;#,##0.00"/>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numFmt numFmtId="166" formatCode="&quot;$&quot;#,##0.00"/>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numFmt numFmtId="166" formatCode="&quot;$&quot;#,##0.00"/>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numFmt numFmtId="166" formatCode="&quot;$&quot;#,##0.00"/>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numFmt numFmtId="166" formatCode="&quot;$&quot;#,##0.00"/>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numFmt numFmtId="166" formatCode="&quot;$&quot;#,##0.00"/>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numFmt numFmtId="166" formatCode="&quot;$&quot;#,##0.00"/>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numFmt numFmtId="166" formatCode="&quot;$&quot;#,##0.00"/>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1"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0"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0"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0"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0" indent="0" justifyLastLine="0" shrinkToFit="0" readingOrder="0"/>
      <border diagonalUp="0" diagonalDown="0" outline="0">
        <left/>
        <right/>
        <top style="thin">
          <color theme="9"/>
        </top>
        <bottom style="thin">
          <color theme="9"/>
        </bottom>
      </border>
    </dxf>
    <dxf>
      <font>
        <b/>
        <i val="0"/>
        <strike val="0"/>
        <condense val="0"/>
        <extend val="0"/>
        <outline val="0"/>
        <shadow val="0"/>
        <u val="none"/>
        <vertAlign val="baseline"/>
        <sz val="12"/>
        <color theme="9" tint="-0.249977111117893"/>
        <name val="Calibri"/>
        <scheme val="minor"/>
      </font>
      <alignment horizontal="general" vertical="bottom" textRotation="0" wrapText="0" indent="0" justifyLastLine="0" shrinkToFit="0" readingOrder="0"/>
      <border diagonalUp="0" diagonalDown="0" outline="0">
        <left/>
        <right/>
        <top style="thin">
          <color theme="9"/>
        </top>
        <bottom style="thin">
          <color theme="9"/>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166" formatCode="&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0" formatCode="General"/>
      <fill>
        <patternFill patternType="none">
          <fgColor indexed="64"/>
          <bgColor indexed="65"/>
        </patternFill>
      </fill>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minor"/>
      </font>
      <numFmt numFmtId="0" formatCode="General"/>
      <alignment horizontal="general" vertical="bottom" textRotation="0" wrapText="1" indent="0" justifyLastLine="0" shrinkToFit="0" readingOrder="0"/>
    </dxf>
    <dxf>
      <font>
        <color rgb="FF000000"/>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166" formatCode="&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166" formatCode="&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166" formatCode="&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166" formatCode="&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166" formatCode="&quot;$&quot;#,##0.00"/>
      <alignment horizontal="general" vertical="bottom" textRotation="0" wrapText="1" indent="0" justifyLastLine="0" shrinkToFit="0" readingOrder="0"/>
    </dxf>
    <dxf>
      <numFmt numFmtId="166"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166"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166" formatCode="&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166" formatCode="&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166" formatCode="&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color rgb="FFFF0000"/>
      </font>
    </dxf>
    <dxf>
      <fill>
        <patternFill patternType="solid">
          <fgColor theme="4"/>
          <bgColor theme="4" tint="0.39994506668294322"/>
        </patternFill>
      </fill>
    </dxf>
    <dxf>
      <fill>
        <patternFill patternType="solid">
          <fgColor theme="4"/>
          <bgColor theme="4"/>
        </patternFill>
      </fill>
    </dxf>
    <dxf>
      <font>
        <b/>
        <color theme="1"/>
      </font>
    </dxf>
    <dxf>
      <font>
        <b/>
        <i val="0"/>
        <color theme="0"/>
      </font>
      <fill>
        <patternFill>
          <fgColor theme="4" tint="-0.24994659260841701"/>
          <bgColor theme="4" tint="-0.24994659260841701"/>
        </patternFill>
      </fill>
      <border diagonalUp="0" diagonalDown="0">
        <left/>
        <right/>
        <top style="thick">
          <color theme="0"/>
        </top>
        <bottom/>
        <vertical/>
        <horizontal/>
      </border>
    </dxf>
    <dxf>
      <font>
        <color theme="0"/>
      </font>
      <fill>
        <patternFill>
          <fgColor theme="3" tint="-0.24994659260841701"/>
          <bgColor theme="4" tint="-0.24994659260841701"/>
        </patternFill>
      </fill>
      <border>
        <bottom style="thick">
          <color theme="0"/>
        </bottom>
      </border>
    </dxf>
    <dxf>
      <font>
        <color theme="0"/>
      </font>
      <fill>
        <patternFill patternType="solid">
          <fgColor theme="4" tint="0.39994506668294322"/>
          <bgColor theme="4" tint="0.39994506668294322"/>
        </patternFill>
      </fill>
      <border>
        <left/>
        <right/>
        <top style="thin">
          <color theme="0"/>
        </top>
        <bottom style="thin">
          <color theme="0"/>
        </bottom>
        <vertical style="thin">
          <color theme="4" tint="0.79998168889431442"/>
        </vertical>
        <horizontal style="thin">
          <color theme="4" tint="0.79998168889431442"/>
        </horizontal>
      </border>
    </dxf>
  </dxfs>
  <tableStyles count="1" defaultTableStyle="TableStyleMedium2" defaultPivotStyle="PivotStyleLight16">
    <tableStyle name="Inventory Table" pivot="0" count="6">
      <tableStyleElement type="wholeTable" dxfId="93"/>
      <tableStyleElement type="headerRow" dxfId="92"/>
      <tableStyleElement type="totalRow" dxfId="91"/>
      <tableStyleElement type="firstColumn" dxfId="90"/>
      <tableStyleElement type="firstRowStripe" dxfId="89"/>
      <tableStyleElement type="firstColumnStripe" dxfId="88"/>
    </tableStyle>
  </tableStyles>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1" name="Table1" displayName="Table1" ref="A6:AP498" totalsRowCount="1" headerRowDxfId="86" dataDxfId="85" totalsRowDxfId="84">
  <autoFilter ref="A6:AP497"/>
  <sortState ref="A7:AP297">
    <sortCondition descending="1" ref="H6:H297"/>
  </sortState>
  <tableColumns count="42">
    <tableColumn id="1" name="Item Number" totalsRowLabel="Total Inventory Value" dataDxfId="83" totalsRowDxfId="41"/>
    <tableColumn id="20" name="Item Name" dataDxfId="82" totalsRowDxfId="40"/>
    <tableColumn id="3" name="Short Description" dataDxfId="81" totalsRowDxfId="39"/>
    <tableColumn id="30" name="Bullet points" dataDxfId="80" totalsRowDxfId="38"/>
    <tableColumn id="44" name="Asin" dataDxfId="79" totalsRowDxfId="37"/>
    <tableColumn id="21" name="Sku" dataDxfId="78" totalsRowDxfId="36"/>
    <tableColumn id="22" name="Fulfillment Channel A" dataDxfId="77" totalsRowDxfId="35"/>
    <tableColumn id="33" name="Fulfillment Channel A1" dataDxfId="76" totalsRowDxfId="34"/>
    <tableColumn id="35" name="Fulfillment Channel A2" dataDxfId="75" totalsRowDxfId="33"/>
    <tableColumn id="36" name="Fulfillment Channel A22" dataDxfId="74" totalsRowDxfId="32"/>
    <tableColumn id="15" name="Class" dataDxfId="73" totalsRowDxfId="31"/>
    <tableColumn id="32" name="Weight" dataDxfId="72" totalsRowDxfId="30"/>
    <tableColumn id="40" name="Sell Price" dataDxfId="71" totalsRowDxfId="29"/>
    <tableColumn id="38" name="Real Sell " dataDxfId="70" totalsRowDxfId="28"/>
    <tableColumn id="18" name="Shipping Income" dataDxfId="69" totalsRowDxfId="27"/>
    <tableColumn id="42" name="Total income" dataDxfId="68" totalsRowDxfId="26">
      <calculatedColumnFormula>Table1[[#This Row],[Real Sell ]]+Table1[[#This Row],[Shipping Income]]</calculatedColumnFormula>
    </tableColumn>
    <tableColumn id="4" name="Unit Price" dataDxfId="67" totalsRowDxfId="25"/>
    <tableColumn id="10" name="Shipping Expense" dataDxfId="66" totalsRowDxfId="24"/>
    <tableColumn id="41" name="Amazon fees" dataDxfId="65" totalsRowDxfId="23">
      <calculatedColumnFormula>calc()*1-15%+N6</calculatedColumnFormula>
    </tableColumn>
    <tableColumn id="45" name="Total Expense" dataDxfId="64" totalsRowDxfId="22">
      <calculatedColumnFormula>Table1[[#This Row],[Unit Price]]+Table1[[#This Row],[Shipping Expense]]+Table1[[#This Row],[Amazon fees]]</calculatedColumnFormula>
    </tableColumn>
    <tableColumn id="46" name="Profit" dataDxfId="63" totalsRowDxfId="21">
      <calculatedColumnFormula>P6-T6-#REF!</calculatedColumnFormula>
    </tableColumn>
    <tableColumn id="48" name="MIN Price" dataDxfId="62" totalsRowDxfId="20">
      <calculatedColumnFormula>IF(AND(T1&gt;5,T1&lt;=5.65), (V1*0.23)+V1,IF(AND(T1&gt;=4,T1&lt;5),(V1*0.25)+V1,IF(AND(T1&gt;=3,T1&lt;4),(V1*0.39)+V1,IF(AND(T1&gt;=2,T1&lt;3),(V1*0.55)+V1,IF(AND(T1&gt;=1,T1&lt;2),(V1*0.105)+V1,IF(T1&lt;1,(V1*0.1005)+V5))))))</calculatedColumnFormula>
    </tableColumn>
    <tableColumn id="5" name="Quantity in Stock" dataDxfId="61" totalsRowDxfId="19"/>
    <tableColumn id="2" name="Inventory_x000a_Value on Hand" dataDxfId="60" totalsRowDxfId="18">
      <calculatedColumnFormula>Table1[[#This Row],[Unit Price]]*Table1[[#This Row],[Quantity in Stock]]</calculatedColumnFormula>
    </tableColumn>
    <tableColumn id="6" name="Sales per day" dataDxfId="59" totalsRowDxfId="17"/>
    <tableColumn id="39" name="Month Supply" dataDxfId="58" totalsRowDxfId="16">
      <calculatedColumnFormula>Y7*30</calculatedColumnFormula>
    </tableColumn>
    <tableColumn id="7" name="Lead time" dataDxfId="57" totalsRowDxfId="15"/>
    <tableColumn id="8" name="Extra Days" dataDxfId="56" totalsRowDxfId="14"/>
    <tableColumn id="17" name="Extra Order" dataDxfId="55" totalsRowDxfId="13">
      <calculatedColumnFormula>AB7*Y7</calculatedColumnFormula>
    </tableColumn>
    <tableColumn id="11" name="Min Qty" dataDxfId="54" totalsRowDxfId="12">
      <calculatedColumnFormula>Y7*AA7+AC7</calculatedColumnFormula>
    </tableColumn>
    <tableColumn id="12" name="Max Stock" dataDxfId="53" totalsRowDxfId="11">
      <calculatedColumnFormula>AD7+AD7</calculatedColumnFormula>
    </tableColumn>
    <tableColumn id="14" name="Order Amount" dataDxfId="52" totalsRowDxfId="10">
      <calculatedColumnFormula>Y7*AA7+AC7</calculatedColumnFormula>
    </tableColumn>
    <tableColumn id="31" name="Cash Amount" dataDxfId="51" totalsRowDxfId="9">
      <calculatedColumnFormula>AF7*Q7</calculatedColumnFormula>
    </tableColumn>
    <tableColumn id="9" name="Supplier" dataDxfId="50" totalsRowDxfId="8"/>
    <tableColumn id="16" name="Image Url" dataDxfId="49" totalsRowDxfId="7"/>
    <tableColumn id="23" name="Item Condition" dataDxfId="48" totalsRowDxfId="6"/>
    <tableColumn id="25" name="Category" dataDxfId="47" totalsRowDxfId="5"/>
    <tableColumn id="26" name="Expedited Shipping" dataDxfId="46" totalsRowDxfId="4"/>
    <tableColumn id="13" name="Item Note" dataDxfId="45" totalsRowDxfId="3"/>
    <tableColumn id="27" name="Width" dataDxfId="44" totalsRowDxfId="2"/>
    <tableColumn id="28" name="Length" dataDxfId="43" totalsRowDxfId="1"/>
    <tableColumn id="29" name="Height" dataDxfId="42" totalsRowDxfId="0"/>
  </tableColumns>
  <tableStyleInfo name="TableStyleLight7"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outure">
  <a:themeElements>
    <a:clrScheme name="Couture">
      <a:dk1>
        <a:sysClr val="windowText" lastClr="000000"/>
      </a:dk1>
      <a:lt1>
        <a:sysClr val="window" lastClr="FFFFFF"/>
      </a:lt1>
      <a:dk2>
        <a:srgbClr val="37302A"/>
      </a:dk2>
      <a:lt2>
        <a:srgbClr val="D0CCB9"/>
      </a:lt2>
      <a:accent1>
        <a:srgbClr val="9E8E5C"/>
      </a:accent1>
      <a:accent2>
        <a:srgbClr val="A09781"/>
      </a:accent2>
      <a:accent3>
        <a:srgbClr val="85776D"/>
      </a:accent3>
      <a:accent4>
        <a:srgbClr val="AEAFA9"/>
      </a:accent4>
      <a:accent5>
        <a:srgbClr val="8D878B"/>
      </a:accent5>
      <a:accent6>
        <a:srgbClr val="6B6149"/>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uture">
      <a:fillStyleLst>
        <a:solidFill>
          <a:schemeClr val="phClr"/>
        </a:solidFill>
        <a:solidFill>
          <a:schemeClr val="phClr">
            <a:tint val="65000"/>
          </a:schemeClr>
        </a:solidFill>
        <a:solidFill>
          <a:schemeClr val="phClr">
            <a:shade val="80000"/>
            <a:satMod val="18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9050" h="31750" prst="coolSlant"/>
          </a:sp3d>
        </a:effectStyle>
      </a:effectStyleLst>
      <a:bgFillStyleLst>
        <a:solidFill>
          <a:schemeClr val="phClr"/>
        </a:solidFill>
        <a:gradFill rotWithShape="1">
          <a:gsLst>
            <a:gs pos="0">
              <a:schemeClr val="phClr">
                <a:tint val="70000"/>
              </a:schemeClr>
            </a:gs>
            <a:gs pos="100000">
              <a:schemeClr val="phClr">
                <a:shade val="80000"/>
              </a:schemeClr>
            </a:gs>
          </a:gsLst>
          <a:path path="circle">
            <a:fillToRect l="50000" t="100000" r="100000" b="100000"/>
          </a:path>
        </a:gradFill>
        <a:blipFill rotWithShape="1">
          <a:blip xmlns:r="http://schemas.openxmlformats.org/officeDocument/2006/relationships" r:embed="rId1">
            <a:duotone>
              <a:schemeClr val="phClr">
                <a:shade val="30000"/>
                <a:satMod val="200000"/>
              </a:schemeClr>
              <a:schemeClr val="phClr">
                <a:tint val="2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BB499"/>
  <sheetViews>
    <sheetView tabSelected="1" workbookViewId="0">
      <selection activeCell="S8" sqref="S8"/>
    </sheetView>
  </sheetViews>
  <sheetFormatPr baseColWidth="10" defaultColWidth="8.83203125" defaultRowHeight="15" x14ac:dyDescent="0"/>
  <cols>
    <col min="1" max="1" width="11.33203125" style="2" customWidth="1"/>
    <col min="2" max="2" width="17.6640625" style="2" customWidth="1"/>
    <col min="3" max="3" width="16.1640625" style="2" customWidth="1"/>
    <col min="4" max="4" width="13.83203125" style="2" customWidth="1"/>
    <col min="5" max="5" width="14.6640625" style="2" customWidth="1"/>
    <col min="6" max="6" width="13.33203125" style="2" customWidth="1"/>
    <col min="7" max="7" width="17.33203125" style="2" hidden="1" customWidth="1"/>
    <col min="8" max="8" width="13.5" style="2" customWidth="1"/>
    <col min="9" max="9" width="22.6640625" style="2" customWidth="1"/>
    <col min="10" max="11" width="12.5" style="2" customWidth="1"/>
    <col min="12" max="12" width="19.33203125" style="2" customWidth="1"/>
    <col min="13" max="14" width="21.1640625" style="28" customWidth="1"/>
    <col min="15" max="15" width="19.5" style="28" customWidth="1"/>
    <col min="16" max="16" width="17.1640625" style="28" customWidth="1"/>
    <col min="17" max="17" width="16" style="28" customWidth="1"/>
    <col min="18" max="18" width="12.33203125" style="28" customWidth="1"/>
    <col min="19" max="20" width="17.5" style="28" customWidth="1"/>
    <col min="21" max="22" width="14.83203125" style="28" customWidth="1"/>
    <col min="23" max="23" width="13" style="2" customWidth="1"/>
    <col min="24" max="24" width="16" style="2" customWidth="1"/>
    <col min="25" max="26" width="14.83203125" style="22" customWidth="1"/>
    <col min="27" max="27" width="13.33203125" style="13" customWidth="1"/>
    <col min="28" max="33" width="16" style="2" customWidth="1"/>
    <col min="34" max="34" width="17.33203125" style="2" customWidth="1"/>
    <col min="35" max="35" width="18.1640625" style="2" customWidth="1"/>
    <col min="36" max="37" width="17.33203125" style="2" customWidth="1"/>
    <col min="38" max="38" width="21.1640625" style="2" customWidth="1"/>
    <col min="39" max="41" width="18.1640625" style="2" customWidth="1"/>
    <col min="42" max="53" width="8.83203125" style="2"/>
    <col min="54" max="54" width="11.1640625" style="2" customWidth="1"/>
    <col min="55" max="16384" width="8.83203125" style="2"/>
  </cols>
  <sheetData>
    <row r="1" spans="1:42" ht="32.2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J1" s="33"/>
      <c r="AK1" s="33"/>
      <c r="AL1" s="33"/>
    </row>
    <row r="2" spans="1:42" ht="15.75" customHeight="1">
      <c r="A2"/>
      <c r="B2"/>
      <c r="C2"/>
      <c r="D2"/>
      <c r="E2"/>
      <c r="G2"/>
      <c r="H2"/>
      <c r="I2"/>
      <c r="J2"/>
      <c r="K2"/>
      <c r="L2"/>
      <c r="M2" s="24"/>
      <c r="N2" s="24"/>
      <c r="O2" s="24"/>
      <c r="P2" s="24"/>
      <c r="Q2" s="24"/>
      <c r="R2" s="24"/>
      <c r="S2" s="24"/>
      <c r="T2" s="24"/>
      <c r="U2" s="24"/>
      <c r="V2" s="24"/>
      <c r="W2" s="24"/>
      <c r="X2" s="24"/>
      <c r="Y2" s="24"/>
      <c r="Z2" s="24"/>
      <c r="AA2" s="24"/>
      <c r="AB2"/>
      <c r="AC2"/>
      <c r="AD2"/>
      <c r="AE2"/>
      <c r="AF2"/>
      <c r="AG2"/>
      <c r="AH2"/>
      <c r="AJ2"/>
      <c r="AK2"/>
      <c r="AL2"/>
    </row>
    <row r="3" spans="1:42" ht="27" customHeight="1" thickBot="1">
      <c r="A3" s="42" t="s">
        <v>0</v>
      </c>
      <c r="B3" s="42"/>
      <c r="C3" s="42"/>
      <c r="D3" s="42"/>
      <c r="E3" s="42"/>
      <c r="F3" s="42"/>
      <c r="G3" s="42"/>
      <c r="H3" s="42"/>
      <c r="I3" s="42"/>
      <c r="J3" s="42"/>
      <c r="K3" s="42"/>
      <c r="L3" s="42"/>
      <c r="M3" s="42"/>
      <c r="N3" s="42"/>
      <c r="O3" s="42"/>
      <c r="P3" s="42"/>
      <c r="Q3" s="42"/>
      <c r="R3" s="42"/>
      <c r="S3" s="42"/>
      <c r="T3" s="42"/>
      <c r="U3" s="42"/>
      <c r="V3" s="42"/>
      <c r="W3" s="42"/>
      <c r="X3" s="42"/>
      <c r="Y3" s="42"/>
      <c r="Z3" s="42"/>
      <c r="AA3" s="42"/>
      <c r="AH3" s="8"/>
      <c r="AJ3" s="8"/>
      <c r="AK3" s="8"/>
      <c r="AL3" s="8"/>
    </row>
    <row r="4" spans="1:42" ht="26.25" customHeight="1" thickTop="1">
      <c r="A4" s="44" t="s">
        <v>1</v>
      </c>
      <c r="B4" s="44"/>
      <c r="C4" s="44"/>
      <c r="D4" s="44"/>
      <c r="E4" s="44"/>
      <c r="F4" s="44"/>
      <c r="G4" s="44"/>
      <c r="H4" s="44"/>
      <c r="I4" s="44"/>
      <c r="J4" s="44"/>
      <c r="K4" s="44"/>
      <c r="L4" s="44"/>
      <c r="M4" s="44"/>
      <c r="N4" s="44"/>
      <c r="O4" s="44"/>
      <c r="P4" s="44"/>
      <c r="Q4" s="44"/>
      <c r="R4" s="44"/>
      <c r="S4" s="44"/>
      <c r="T4" s="44"/>
      <c r="U4" s="44"/>
      <c r="V4" s="44"/>
      <c r="W4" s="44"/>
      <c r="X4" s="44"/>
      <c r="Y4" s="44"/>
      <c r="Z4" s="44"/>
      <c r="AA4" s="44"/>
      <c r="AH4" s="9"/>
      <c r="AI4" s="2" t="s">
        <v>2</v>
      </c>
      <c r="AJ4" s="9"/>
      <c r="AK4" s="9"/>
      <c r="AL4" s="9"/>
    </row>
    <row r="5" spans="1:42" ht="26.25" customHeight="1">
      <c r="A5" s="3"/>
      <c r="B5" s="3" t="s">
        <v>2</v>
      </c>
      <c r="C5" s="3" t="s">
        <v>2</v>
      </c>
      <c r="D5" s="3"/>
      <c r="E5" s="3"/>
      <c r="F5" s="3" t="s">
        <v>2</v>
      </c>
      <c r="G5" s="3"/>
      <c r="H5" s="3" t="s">
        <v>2</v>
      </c>
      <c r="I5" s="3" t="s">
        <v>3</v>
      </c>
      <c r="J5" s="3" t="s">
        <v>3</v>
      </c>
      <c r="K5" s="3"/>
      <c r="L5" s="3" t="s">
        <v>4</v>
      </c>
      <c r="M5" s="25" t="s">
        <v>2</v>
      </c>
      <c r="N5" s="25" t="s">
        <v>2</v>
      </c>
      <c r="O5" s="25" t="s">
        <v>5</v>
      </c>
      <c r="P5" s="25"/>
      <c r="Q5" s="25" t="s">
        <v>6</v>
      </c>
      <c r="R5" s="25" t="s">
        <v>2</v>
      </c>
      <c r="S5" s="25" t="s">
        <v>2</v>
      </c>
      <c r="T5" s="25"/>
      <c r="U5" s="25"/>
      <c r="V5" s="25"/>
      <c r="W5" s="3" t="s">
        <v>2</v>
      </c>
      <c r="X5" s="3" t="s">
        <v>7</v>
      </c>
      <c r="Y5" s="21" t="s">
        <v>6</v>
      </c>
      <c r="Z5" s="21" t="s">
        <v>7</v>
      </c>
      <c r="AA5" s="16" t="s">
        <v>6</v>
      </c>
      <c r="AB5" s="2" t="s">
        <v>6</v>
      </c>
      <c r="AC5" s="2" t="s">
        <v>7</v>
      </c>
      <c r="AD5" s="2" t="s">
        <v>7</v>
      </c>
      <c r="AE5" s="2" t="s">
        <v>7</v>
      </c>
      <c r="AF5" s="2" t="s">
        <v>7</v>
      </c>
      <c r="AG5" s="2" t="s">
        <v>7</v>
      </c>
      <c r="AH5" s="2" t="s">
        <v>2</v>
      </c>
      <c r="AI5" s="2" t="s">
        <v>8</v>
      </c>
      <c r="AJ5" s="2" t="s">
        <v>2</v>
      </c>
      <c r="AK5" s="2" t="s">
        <v>2</v>
      </c>
      <c r="AL5" s="2" t="s">
        <v>2</v>
      </c>
      <c r="AM5" s="2" t="s">
        <v>2</v>
      </c>
    </row>
    <row r="6" spans="1:42" s="4" customFormat="1" ht="30">
      <c r="A6" s="1" t="s">
        <v>9</v>
      </c>
      <c r="B6" s="1" t="s">
        <v>10</v>
      </c>
      <c r="C6" s="1" t="s">
        <v>11</v>
      </c>
      <c r="D6" s="1" t="s">
        <v>12</v>
      </c>
      <c r="E6" s="1" t="s">
        <v>13</v>
      </c>
      <c r="F6" s="1" t="s">
        <v>14</v>
      </c>
      <c r="G6" s="1" t="s">
        <v>15</v>
      </c>
      <c r="H6" s="1" t="s">
        <v>16</v>
      </c>
      <c r="I6" s="1" t="s">
        <v>17</v>
      </c>
      <c r="J6" s="1" t="s">
        <v>18</v>
      </c>
      <c r="K6" s="1" t="s">
        <v>19</v>
      </c>
      <c r="L6" s="1" t="s">
        <v>20</v>
      </c>
      <c r="M6" s="26" t="s">
        <v>21</v>
      </c>
      <c r="N6" s="26" t="s">
        <v>1013</v>
      </c>
      <c r="O6" s="26" t="s">
        <v>22</v>
      </c>
      <c r="P6" s="26" t="s">
        <v>23</v>
      </c>
      <c r="Q6" s="26" t="s">
        <v>24</v>
      </c>
      <c r="R6" s="26" t="s">
        <v>25</v>
      </c>
      <c r="S6" s="26" t="s">
        <v>26</v>
      </c>
      <c r="T6" s="26" t="s">
        <v>27</v>
      </c>
      <c r="U6" s="26" t="s">
        <v>28</v>
      </c>
      <c r="V6" s="26" t="s">
        <v>1014</v>
      </c>
      <c r="W6" s="1" t="s">
        <v>29</v>
      </c>
      <c r="X6" s="1" t="s">
        <v>30</v>
      </c>
      <c r="Y6" s="20" t="s">
        <v>31</v>
      </c>
      <c r="Z6" s="20" t="s">
        <v>32</v>
      </c>
      <c r="AA6" s="14" t="s">
        <v>33</v>
      </c>
      <c r="AB6" s="1" t="s">
        <v>34</v>
      </c>
      <c r="AC6" s="1" t="s">
        <v>35</v>
      </c>
      <c r="AD6" s="1" t="s">
        <v>36</v>
      </c>
      <c r="AE6" s="1" t="s">
        <v>37</v>
      </c>
      <c r="AF6" s="1" t="s">
        <v>38</v>
      </c>
      <c r="AG6" s="1" t="s">
        <v>39</v>
      </c>
      <c r="AH6" s="1" t="s">
        <v>40</v>
      </c>
      <c r="AI6" s="12" t="s">
        <v>41</v>
      </c>
      <c r="AJ6" s="1" t="s">
        <v>42</v>
      </c>
      <c r="AK6" s="1" t="s">
        <v>43</v>
      </c>
      <c r="AL6" s="1" t="s">
        <v>44</v>
      </c>
      <c r="AM6" s="4" t="s">
        <v>45</v>
      </c>
      <c r="AN6" s="4" t="s">
        <v>46</v>
      </c>
      <c r="AO6" s="4" t="s">
        <v>47</v>
      </c>
      <c r="AP6" s="4" t="s">
        <v>48</v>
      </c>
    </row>
    <row r="7" spans="1:42" ht="18" customHeight="1">
      <c r="A7">
        <v>600009</v>
      </c>
      <c r="B7" t="s">
        <v>49</v>
      </c>
      <c r="C7" s="31" t="s">
        <v>50</v>
      </c>
      <c r="D7" s="31"/>
      <c r="E7" s="31"/>
      <c r="F7" t="s">
        <v>51</v>
      </c>
      <c r="G7"/>
      <c r="H7" s="1" t="s">
        <v>52</v>
      </c>
      <c r="I7"/>
      <c r="J7"/>
      <c r="K7"/>
      <c r="L7">
        <v>0</v>
      </c>
      <c r="M7" s="26">
        <v>0</v>
      </c>
      <c r="N7" s="26">
        <v>6</v>
      </c>
      <c r="O7" s="26"/>
      <c r="P7" s="26">
        <f>Table1[[#This Row],[Real Sell ]]+Table1[[#This Row],[Shipping Income]]</f>
        <v>6</v>
      </c>
      <c r="Q7" s="26">
        <v>3.1737000000000002</v>
      </c>
      <c r="R7" s="26"/>
      <c r="S7" s="26">
        <f>calc()-1</f>
        <v>0</v>
      </c>
      <c r="T7" s="26">
        <f>Table1[[#This Row],[Unit Price]]+Table1[[#This Row],[Shipping Expense]]+Table1[[#This Row],[Amazon fees]]</f>
        <v>3.1737000000000002</v>
      </c>
      <c r="U7" s="26">
        <f>Table1[[#This Row],[Total income]]-Table1[[#This Row],[Total Expense]]</f>
        <v>2.8262999999999998</v>
      </c>
      <c r="V7" s="26">
        <f>IF(T7&gt;5.65,(T7*0.23)+T7,IF(AND(T7&gt;5,T7&lt;=5.65),(T7*0.25)+T7,IF(AND(T7&gt;=4,T7&lt;5),(T7*0.3)+T7,IF(AND(T7&gt;=3,T7&lt;4),(T7*0.39)+T7,IF(AND(T7&gt;=2,T7&lt;3),(T7*0.55)+T7,IF(AND(T7&gt;=1.06,T7&lt;2),(T7*1)+T7,IF(T7&lt;=1.05,1.05)))))))</f>
        <v>4.4114430000000002</v>
      </c>
      <c r="W7" s="1">
        <v>90</v>
      </c>
      <c r="X7" s="6">
        <f>Table1[[#This Row],[Unit Price]]*Table1[[#This Row],[Quantity in Stock]]</f>
        <v>285.63300000000004</v>
      </c>
      <c r="Y7" s="23">
        <v>1.5</v>
      </c>
      <c r="Z7" s="23">
        <f t="shared" ref="Z7:Z38" si="0">Y7*30</f>
        <v>45</v>
      </c>
      <c r="AA7" s="14">
        <v>14</v>
      </c>
      <c r="AB7" s="1">
        <v>7</v>
      </c>
      <c r="AC7" s="1">
        <f t="shared" ref="AC7:AC70" si="1">AB7*Y7</f>
        <v>10.5</v>
      </c>
      <c r="AD7" s="1">
        <f t="shared" ref="AD7:AD70" si="2">Y7*AA7+AC7</f>
        <v>31.5</v>
      </c>
      <c r="AE7" s="1">
        <f t="shared" ref="AE7:AE70" si="3">AD7+AD7</f>
        <v>63</v>
      </c>
      <c r="AF7" s="1">
        <v>45</v>
      </c>
      <c r="AG7" s="5">
        <f t="shared" ref="AG7:AG70" si="4">AF7*Q7</f>
        <v>142.81650000000002</v>
      </c>
      <c r="AH7" s="1"/>
      <c r="AJ7" s="1"/>
      <c r="AK7" s="1"/>
      <c r="AL7" s="1"/>
      <c r="AN7" s="11"/>
      <c r="AO7" s="11"/>
      <c r="AP7" s="11"/>
    </row>
    <row r="8" spans="1:42" ht="18" customHeight="1">
      <c r="A8" s="1">
        <v>100001</v>
      </c>
      <c r="B8" s="1" t="s">
        <v>53</v>
      </c>
      <c r="C8" s="1" t="s">
        <v>54</v>
      </c>
      <c r="D8" s="1"/>
      <c r="E8" s="1"/>
      <c r="F8" s="1" t="s">
        <v>55</v>
      </c>
      <c r="G8" s="1"/>
      <c r="H8" s="1" t="s">
        <v>52</v>
      </c>
      <c r="I8" s="1"/>
      <c r="J8" s="1"/>
      <c r="K8" s="1"/>
      <c r="L8" s="1">
        <v>1</v>
      </c>
      <c r="M8" s="26">
        <v>0</v>
      </c>
      <c r="N8" s="26">
        <v>5.25</v>
      </c>
      <c r="O8" s="26"/>
      <c r="P8" s="26">
        <f>Table1[[#This Row],[Real Sell ]]+Table1[[#This Row],[Shipping Income]]</f>
        <v>5.25</v>
      </c>
      <c r="Q8" s="26">
        <v>3.14</v>
      </c>
      <c r="R8" s="26"/>
      <c r="S8" s="26">
        <f t="shared" ref="S8:S71" si="5">calc()-1</f>
        <v>0</v>
      </c>
      <c r="T8" s="26">
        <f>Table1[[#This Row],[Unit Price]]+Table1[[#This Row],[Shipping Expense]]+Table1[[#This Row],[Amazon fees]]</f>
        <v>3.14</v>
      </c>
      <c r="U8" s="26">
        <f>Table1[[#This Row],[Total income]]-Table1[[#This Row],[Total Expense]]</f>
        <v>2.11</v>
      </c>
      <c r="V8" s="26">
        <f t="shared" ref="V8:V71" si="6">IF(T8&gt;5.65,(T8*0.23)+T8,IF(AND(T8&gt;5,T8&lt;=5.65),(T8*0.25)+T8,IF(AND(T8&gt;=4,T8&lt;5),(T8*0.3)+T8,IF(AND(T8&gt;=3,T8&lt;4),(T8*0.39)+T8,IF(AND(T8&gt;=2,T8&lt;3),(T8*0.55)+T8,IF(AND(T8&gt;=1.06,T8&lt;2),(T8*1)+T8,IF(T8&lt;=1.05,1.05)))))))</f>
        <v>4.3646000000000003</v>
      </c>
      <c r="W8" s="1">
        <v>2843</v>
      </c>
      <c r="X8" s="7">
        <f>Table1[[#This Row],[Unit Price]]*Table1[[#This Row],[Quantity in Stock]]</f>
        <v>8927.02</v>
      </c>
      <c r="Y8" s="20">
        <v>16.03</v>
      </c>
      <c r="Z8" s="20">
        <f t="shared" si="0"/>
        <v>480.90000000000003</v>
      </c>
      <c r="AA8" s="14">
        <v>120</v>
      </c>
      <c r="AB8" s="1">
        <v>20</v>
      </c>
      <c r="AC8" s="1">
        <f t="shared" si="1"/>
        <v>320.60000000000002</v>
      </c>
      <c r="AD8" s="1">
        <f t="shared" si="2"/>
        <v>2244.2000000000003</v>
      </c>
      <c r="AE8" s="1">
        <f t="shared" si="3"/>
        <v>4488.4000000000005</v>
      </c>
      <c r="AF8" s="1">
        <f t="shared" ref="AF8:AF39" si="7">Y8*AA8+AC8</f>
        <v>2244.2000000000003</v>
      </c>
      <c r="AG8" s="5">
        <f t="shared" si="4"/>
        <v>7046.7880000000014</v>
      </c>
      <c r="AH8" s="1"/>
      <c r="AJ8" s="1"/>
      <c r="AK8" s="1"/>
      <c r="AL8" s="1"/>
      <c r="AN8" s="11"/>
      <c r="AO8" s="11"/>
      <c r="AP8" s="11"/>
    </row>
    <row r="9" spans="1:42" ht="18" customHeight="1">
      <c r="A9" s="1">
        <v>200003</v>
      </c>
      <c r="B9" s="1" t="s">
        <v>56</v>
      </c>
      <c r="C9" s="1" t="s">
        <v>57</v>
      </c>
      <c r="D9" s="1"/>
      <c r="E9" s="1"/>
      <c r="F9" s="1" t="s">
        <v>58</v>
      </c>
      <c r="G9" s="1"/>
      <c r="H9" s="1" t="s">
        <v>52</v>
      </c>
      <c r="I9" s="1"/>
      <c r="J9" s="1"/>
      <c r="K9" s="1"/>
      <c r="L9" s="1">
        <v>1</v>
      </c>
      <c r="M9" s="26">
        <v>0</v>
      </c>
      <c r="N9" s="26">
        <v>5.75</v>
      </c>
      <c r="O9" s="26"/>
      <c r="P9" s="26">
        <f>Table1[[#This Row],[Real Sell ]]+Table1[[#This Row],[Shipping Income]]</f>
        <v>5.75</v>
      </c>
      <c r="Q9" s="26">
        <v>2.81</v>
      </c>
      <c r="R9" s="26"/>
      <c r="S9" s="26">
        <f t="shared" si="5"/>
        <v>0</v>
      </c>
      <c r="T9" s="26">
        <f>Table1[[#This Row],[Unit Price]]+Table1[[#This Row],[Shipping Expense]]+Table1[[#This Row],[Amazon fees]]</f>
        <v>2.81</v>
      </c>
      <c r="U9" s="26">
        <f>Table1[[#This Row],[Total income]]-Table1[[#This Row],[Total Expense]]</f>
        <v>2.94</v>
      </c>
      <c r="V9" s="26">
        <f t="shared" si="6"/>
        <v>4.3555000000000001</v>
      </c>
      <c r="W9" s="1">
        <v>2111</v>
      </c>
      <c r="X9" s="7">
        <f>Table1[[#This Row],[Unit Price]]*Table1[[#This Row],[Quantity in Stock]]</f>
        <v>5931.91</v>
      </c>
      <c r="Y9" s="20">
        <v>5</v>
      </c>
      <c r="Z9" s="20">
        <f t="shared" si="0"/>
        <v>150</v>
      </c>
      <c r="AA9" s="14">
        <v>120</v>
      </c>
      <c r="AB9" s="1">
        <v>20</v>
      </c>
      <c r="AC9" s="1">
        <f t="shared" si="1"/>
        <v>100</v>
      </c>
      <c r="AD9" s="1">
        <f t="shared" si="2"/>
        <v>700</v>
      </c>
      <c r="AE9" s="1">
        <f t="shared" si="3"/>
        <v>1400</v>
      </c>
      <c r="AF9" s="1">
        <f t="shared" si="7"/>
        <v>700</v>
      </c>
      <c r="AG9" s="5">
        <f t="shared" si="4"/>
        <v>1967</v>
      </c>
      <c r="AH9" s="1"/>
      <c r="AJ9" s="1"/>
      <c r="AK9" s="1"/>
      <c r="AL9" s="1"/>
      <c r="AN9" s="11"/>
      <c r="AO9" s="11"/>
      <c r="AP9" s="11"/>
    </row>
    <row r="10" spans="1:42" ht="18" customHeight="1">
      <c r="A10" s="1">
        <v>200001</v>
      </c>
      <c r="B10" s="1" t="s">
        <v>59</v>
      </c>
      <c r="C10" s="1" t="s">
        <v>60</v>
      </c>
      <c r="D10" s="1"/>
      <c r="E10" s="1"/>
      <c r="F10" s="1" t="s">
        <v>61</v>
      </c>
      <c r="G10" s="1"/>
      <c r="H10" s="1" t="s">
        <v>52</v>
      </c>
      <c r="I10" s="1"/>
      <c r="J10" s="1"/>
      <c r="K10" s="1"/>
      <c r="L10" s="1">
        <v>1</v>
      </c>
      <c r="M10" s="26">
        <v>0</v>
      </c>
      <c r="N10" s="26">
        <v>5.75</v>
      </c>
      <c r="O10" s="26"/>
      <c r="P10" s="26">
        <f>Table1[[#This Row],[Real Sell ]]+Table1[[#This Row],[Shipping Income]]</f>
        <v>5.75</v>
      </c>
      <c r="Q10" s="26">
        <v>2.81</v>
      </c>
      <c r="R10" s="26"/>
      <c r="S10" s="26">
        <f t="shared" si="5"/>
        <v>0</v>
      </c>
      <c r="T10" s="26">
        <f>Table1[[#This Row],[Unit Price]]+Table1[[#This Row],[Shipping Expense]]+Table1[[#This Row],[Amazon fees]]</f>
        <v>2.81</v>
      </c>
      <c r="U10" s="26">
        <f>Table1[[#This Row],[Total income]]-Table1[[#This Row],[Total Expense]]</f>
        <v>2.94</v>
      </c>
      <c r="V10" s="26">
        <f t="shared" si="6"/>
        <v>4.3555000000000001</v>
      </c>
      <c r="W10" s="1">
        <v>1718</v>
      </c>
      <c r="X10" s="7">
        <f>Table1[[#This Row],[Unit Price]]*Table1[[#This Row],[Quantity in Stock]]</f>
        <v>4827.58</v>
      </c>
      <c r="Y10" s="20">
        <v>8.83</v>
      </c>
      <c r="Z10" s="20">
        <f t="shared" si="0"/>
        <v>264.89999999999998</v>
      </c>
      <c r="AA10" s="14">
        <v>120</v>
      </c>
      <c r="AB10" s="1">
        <v>20</v>
      </c>
      <c r="AC10" s="1">
        <f t="shared" si="1"/>
        <v>176.6</v>
      </c>
      <c r="AD10" s="10">
        <f t="shared" si="2"/>
        <v>1236.1999999999998</v>
      </c>
      <c r="AE10" s="10">
        <f t="shared" si="3"/>
        <v>2472.3999999999996</v>
      </c>
      <c r="AF10" s="10">
        <f t="shared" si="7"/>
        <v>1236.1999999999998</v>
      </c>
      <c r="AG10" s="15">
        <f t="shared" si="4"/>
        <v>3473.7219999999998</v>
      </c>
      <c r="AH10" s="1"/>
      <c r="AJ10" s="1"/>
      <c r="AK10" s="1"/>
      <c r="AL10" s="1"/>
      <c r="AN10" s="11"/>
      <c r="AO10" s="11"/>
      <c r="AP10" s="11"/>
    </row>
    <row r="11" spans="1:42" ht="18" customHeight="1">
      <c r="A11" s="1">
        <v>600075</v>
      </c>
      <c r="B11" s="1" t="s">
        <v>62</v>
      </c>
      <c r="C11" s="1" t="s">
        <v>63</v>
      </c>
      <c r="D11" s="1"/>
      <c r="E11" s="1"/>
      <c r="F11" s="1" t="s">
        <v>64</v>
      </c>
      <c r="G11" s="1"/>
      <c r="H11" s="1" t="s">
        <v>52</v>
      </c>
      <c r="I11" s="1"/>
      <c r="J11" s="1"/>
      <c r="K11" s="1"/>
      <c r="L11" s="1"/>
      <c r="M11" s="26">
        <v>0</v>
      </c>
      <c r="N11" s="26">
        <v>9.99</v>
      </c>
      <c r="O11" s="26"/>
      <c r="P11" s="26">
        <f>Table1[[#This Row],[Real Sell ]]+Table1[[#This Row],[Shipping Income]]</f>
        <v>9.99</v>
      </c>
      <c r="Q11" s="26">
        <v>3.51</v>
      </c>
      <c r="R11" s="26"/>
      <c r="S11" s="26">
        <f t="shared" si="5"/>
        <v>0</v>
      </c>
      <c r="T11" s="26">
        <f>Table1[[#This Row],[Unit Price]]+Table1[[#This Row],[Shipping Expense]]+Table1[[#This Row],[Amazon fees]]</f>
        <v>3.51</v>
      </c>
      <c r="U11" s="26">
        <f>Table1[[#This Row],[Total income]]-Table1[[#This Row],[Total Expense]]</f>
        <v>6.48</v>
      </c>
      <c r="V11" s="26">
        <f t="shared" si="6"/>
        <v>4.8788999999999998</v>
      </c>
      <c r="W11" s="1"/>
      <c r="X11" s="7">
        <f>Table1[[#This Row],[Unit Price]]*Table1[[#This Row],[Quantity in Stock]]</f>
        <v>0</v>
      </c>
      <c r="Y11" s="20">
        <v>0.5</v>
      </c>
      <c r="Z11" s="20">
        <f t="shared" si="0"/>
        <v>15</v>
      </c>
      <c r="AA11" s="14">
        <v>120</v>
      </c>
      <c r="AB11" s="1">
        <v>20</v>
      </c>
      <c r="AC11" s="1">
        <f t="shared" si="1"/>
        <v>10</v>
      </c>
      <c r="AD11" s="10">
        <f t="shared" si="2"/>
        <v>70</v>
      </c>
      <c r="AE11" s="10">
        <f t="shared" si="3"/>
        <v>140</v>
      </c>
      <c r="AF11" s="10">
        <f t="shared" si="7"/>
        <v>70</v>
      </c>
      <c r="AG11" s="15">
        <f t="shared" si="4"/>
        <v>245.7</v>
      </c>
      <c r="AH11" s="1"/>
      <c r="AJ11" s="1"/>
      <c r="AK11" s="1"/>
      <c r="AL11" s="1"/>
      <c r="AN11" s="11"/>
      <c r="AO11" s="11"/>
      <c r="AP11" s="11"/>
    </row>
    <row r="12" spans="1:42" ht="18" customHeight="1">
      <c r="A12" s="1">
        <v>300007</v>
      </c>
      <c r="B12" s="1" t="s">
        <v>65</v>
      </c>
      <c r="C12" s="1" t="s">
        <v>66</v>
      </c>
      <c r="D12" s="1"/>
      <c r="E12" s="1"/>
      <c r="F12" s="1">
        <v>535</v>
      </c>
      <c r="G12" s="1"/>
      <c r="H12" s="1" t="s">
        <v>52</v>
      </c>
      <c r="I12" s="1"/>
      <c r="J12" s="1"/>
      <c r="K12" s="1"/>
      <c r="L12" s="1"/>
      <c r="M12" s="26">
        <v>0</v>
      </c>
      <c r="N12" s="26">
        <v>9.99</v>
      </c>
      <c r="O12" s="26"/>
      <c r="P12" s="26">
        <f>Table1[[#This Row],[Real Sell ]]+Table1[[#This Row],[Shipping Income]]</f>
        <v>9.99</v>
      </c>
      <c r="Q12" s="26">
        <v>5.35</v>
      </c>
      <c r="R12" s="26"/>
      <c r="S12" s="26">
        <f t="shared" si="5"/>
        <v>0</v>
      </c>
      <c r="T12" s="26">
        <f>Table1[[#This Row],[Unit Price]]+Table1[[#This Row],[Shipping Expense]]+Table1[[#This Row],[Amazon fees]]</f>
        <v>5.35</v>
      </c>
      <c r="U12" s="26">
        <f>Table1[[#This Row],[Total income]]-Table1[[#This Row],[Total Expense]]</f>
        <v>4.6400000000000006</v>
      </c>
      <c r="V12" s="26">
        <f t="shared" si="6"/>
        <v>6.6875</v>
      </c>
      <c r="W12" s="1">
        <v>1650</v>
      </c>
      <c r="X12" s="7">
        <f>Table1[[#This Row],[Unit Price]]*Table1[[#This Row],[Quantity in Stock]]</f>
        <v>8827.5</v>
      </c>
      <c r="Y12" s="20">
        <v>9.1999999999999993</v>
      </c>
      <c r="Z12" s="20">
        <f t="shared" si="0"/>
        <v>276</v>
      </c>
      <c r="AA12" s="14">
        <v>120</v>
      </c>
      <c r="AB12" s="1">
        <v>20</v>
      </c>
      <c r="AC12" s="1">
        <f t="shared" si="1"/>
        <v>184</v>
      </c>
      <c r="AD12" s="10">
        <f t="shared" si="2"/>
        <v>1288</v>
      </c>
      <c r="AE12" s="10">
        <f t="shared" si="3"/>
        <v>2576</v>
      </c>
      <c r="AF12" s="10">
        <f t="shared" si="7"/>
        <v>1288</v>
      </c>
      <c r="AG12" s="15">
        <f t="shared" si="4"/>
        <v>6890.7999999999993</v>
      </c>
      <c r="AH12" s="1"/>
      <c r="AJ12" s="1"/>
      <c r="AK12" s="1"/>
      <c r="AL12" s="1"/>
      <c r="AN12" s="11"/>
      <c r="AO12" s="11"/>
      <c r="AP12" s="11"/>
    </row>
    <row r="13" spans="1:42" ht="18" customHeight="1">
      <c r="A13" s="1">
        <v>100002</v>
      </c>
      <c r="B13" s="1" t="s">
        <v>67</v>
      </c>
      <c r="C13" s="1" t="s">
        <v>54</v>
      </c>
      <c r="D13" s="1"/>
      <c r="E13" s="1"/>
      <c r="F13" s="1" t="s">
        <v>68</v>
      </c>
      <c r="G13" s="1"/>
      <c r="H13" s="1" t="s">
        <v>52</v>
      </c>
      <c r="I13" s="1"/>
      <c r="J13" s="1"/>
      <c r="K13" s="1"/>
      <c r="L13" s="1">
        <v>1.5</v>
      </c>
      <c r="M13" s="26">
        <v>0</v>
      </c>
      <c r="N13" s="26">
        <v>5.25</v>
      </c>
      <c r="O13" s="26"/>
      <c r="P13" s="26">
        <f>Table1[[#This Row],[Real Sell ]]+Table1[[#This Row],[Shipping Income]]</f>
        <v>5.25</v>
      </c>
      <c r="Q13" s="26">
        <v>3.14</v>
      </c>
      <c r="R13" s="26"/>
      <c r="S13" s="26">
        <f t="shared" si="5"/>
        <v>0</v>
      </c>
      <c r="T13" s="26">
        <f>Table1[[#This Row],[Unit Price]]+Table1[[#This Row],[Shipping Expense]]+Table1[[#This Row],[Amazon fees]]</f>
        <v>3.14</v>
      </c>
      <c r="U13" s="26">
        <f>Table1[[#This Row],[Total income]]-Table1[[#This Row],[Total Expense]]</f>
        <v>2.11</v>
      </c>
      <c r="V13" s="26">
        <f t="shared" si="6"/>
        <v>4.3646000000000003</v>
      </c>
      <c r="W13" s="1">
        <v>688</v>
      </c>
      <c r="X13" s="7">
        <f>Table1[[#This Row],[Unit Price]]*Table1[[#This Row],[Quantity in Stock]]</f>
        <v>2160.3200000000002</v>
      </c>
      <c r="Y13" s="20">
        <v>5.03</v>
      </c>
      <c r="Z13" s="20">
        <f t="shared" si="0"/>
        <v>150.9</v>
      </c>
      <c r="AA13" s="14">
        <v>120</v>
      </c>
      <c r="AB13" s="1">
        <v>20</v>
      </c>
      <c r="AC13" s="1">
        <f t="shared" si="1"/>
        <v>100.60000000000001</v>
      </c>
      <c r="AD13" s="10">
        <f t="shared" si="2"/>
        <v>704.2</v>
      </c>
      <c r="AE13" s="10">
        <f t="shared" si="3"/>
        <v>1408.4</v>
      </c>
      <c r="AF13" s="10">
        <f t="shared" si="7"/>
        <v>704.2</v>
      </c>
      <c r="AG13" s="15">
        <f t="shared" si="4"/>
        <v>2211.1880000000001</v>
      </c>
      <c r="AH13" s="1"/>
      <c r="AJ13" s="1"/>
      <c r="AK13" s="1"/>
      <c r="AL13" s="1"/>
      <c r="AN13" s="11"/>
      <c r="AO13" s="11"/>
      <c r="AP13" s="11"/>
    </row>
    <row r="14" spans="1:42" ht="18" customHeight="1">
      <c r="A14" s="1">
        <v>100031</v>
      </c>
      <c r="B14" s="1" t="s">
        <v>69</v>
      </c>
      <c r="C14" s="1" t="s">
        <v>54</v>
      </c>
      <c r="D14" s="1"/>
      <c r="E14" s="1"/>
      <c r="F14" s="1" t="s">
        <v>70</v>
      </c>
      <c r="G14" s="1"/>
      <c r="H14" s="1" t="s">
        <v>52</v>
      </c>
      <c r="I14" s="1"/>
      <c r="J14" s="1"/>
      <c r="K14" s="1"/>
      <c r="L14" s="1">
        <v>1.5</v>
      </c>
      <c r="M14" s="26">
        <v>0</v>
      </c>
      <c r="N14" s="26">
        <v>5.25</v>
      </c>
      <c r="O14" s="26"/>
      <c r="P14" s="26">
        <f>Table1[[#This Row],[Real Sell ]]+Table1[[#This Row],[Shipping Income]]</f>
        <v>5.25</v>
      </c>
      <c r="Q14" s="26">
        <v>3.14</v>
      </c>
      <c r="R14" s="26"/>
      <c r="S14" s="26">
        <f t="shared" si="5"/>
        <v>0</v>
      </c>
      <c r="T14" s="26">
        <f>Table1[[#This Row],[Unit Price]]+Table1[[#This Row],[Shipping Expense]]+Table1[[#This Row],[Amazon fees]]</f>
        <v>3.14</v>
      </c>
      <c r="U14" s="26">
        <f>Table1[[#This Row],[Total income]]-Table1[[#This Row],[Total Expense]]</f>
        <v>2.11</v>
      </c>
      <c r="V14" s="26">
        <f t="shared" si="6"/>
        <v>4.3646000000000003</v>
      </c>
      <c r="W14" s="1">
        <v>759</v>
      </c>
      <c r="X14" s="7">
        <f>Table1[[#This Row],[Unit Price]]*Table1[[#This Row],[Quantity in Stock]]</f>
        <v>2383.2600000000002</v>
      </c>
      <c r="Y14" s="20">
        <v>6.5</v>
      </c>
      <c r="Z14" s="20">
        <f t="shared" si="0"/>
        <v>195</v>
      </c>
      <c r="AA14" s="14">
        <v>120</v>
      </c>
      <c r="AB14" s="1">
        <v>20</v>
      </c>
      <c r="AC14" s="1">
        <f t="shared" si="1"/>
        <v>130</v>
      </c>
      <c r="AD14" s="10">
        <f t="shared" si="2"/>
        <v>910</v>
      </c>
      <c r="AE14" s="10">
        <f t="shared" si="3"/>
        <v>1820</v>
      </c>
      <c r="AF14" s="10">
        <f t="shared" si="7"/>
        <v>910</v>
      </c>
      <c r="AG14" s="15">
        <f t="shared" si="4"/>
        <v>2857.4</v>
      </c>
      <c r="AH14" s="1"/>
      <c r="AJ14" s="1"/>
      <c r="AK14" s="1"/>
      <c r="AL14" s="1"/>
      <c r="AN14" s="11"/>
      <c r="AO14" s="11"/>
      <c r="AP14" s="11"/>
    </row>
    <row r="15" spans="1:42" ht="15" customHeight="1">
      <c r="A15" s="1">
        <v>300001</v>
      </c>
      <c r="B15" s="1" t="s">
        <v>71</v>
      </c>
      <c r="C15" s="1" t="s">
        <v>72</v>
      </c>
      <c r="D15" s="1"/>
      <c r="E15" s="1"/>
      <c r="F15" s="1">
        <v>554</v>
      </c>
      <c r="G15" s="1"/>
      <c r="H15" s="1" t="s">
        <v>52</v>
      </c>
      <c r="I15" s="1"/>
      <c r="J15" s="1"/>
      <c r="K15" s="1"/>
      <c r="L15" s="1"/>
      <c r="M15" s="26">
        <v>0</v>
      </c>
      <c r="N15" s="26">
        <v>11.25</v>
      </c>
      <c r="O15" s="26"/>
      <c r="P15" s="26">
        <f>Table1[[#This Row],[Real Sell ]]+Table1[[#This Row],[Shipping Income]]</f>
        <v>11.25</v>
      </c>
      <c r="Q15" s="26">
        <v>5.35</v>
      </c>
      <c r="R15" s="26"/>
      <c r="S15" s="26">
        <f t="shared" si="5"/>
        <v>0</v>
      </c>
      <c r="T15" s="26">
        <f>Table1[[#This Row],[Unit Price]]+Table1[[#This Row],[Shipping Expense]]+Table1[[#This Row],[Amazon fees]]</f>
        <v>5.35</v>
      </c>
      <c r="U15" s="26">
        <f>Table1[[#This Row],[Total income]]-Table1[[#This Row],[Total Expense]]</f>
        <v>5.9</v>
      </c>
      <c r="V15" s="26">
        <f t="shared" si="6"/>
        <v>6.6875</v>
      </c>
      <c r="W15" s="1">
        <v>9059</v>
      </c>
      <c r="X15" s="7">
        <f>Table1[[#This Row],[Unit Price]]*Table1[[#This Row],[Quantity in Stock]]</f>
        <v>48465.649999999994</v>
      </c>
      <c r="Y15" s="20">
        <v>14.33</v>
      </c>
      <c r="Z15" s="20">
        <f t="shared" si="0"/>
        <v>429.9</v>
      </c>
      <c r="AA15" s="14">
        <v>120</v>
      </c>
      <c r="AB15" s="1">
        <v>20</v>
      </c>
      <c r="AC15" s="1">
        <f t="shared" si="1"/>
        <v>286.60000000000002</v>
      </c>
      <c r="AD15" s="10">
        <f t="shared" si="2"/>
        <v>2006.1999999999998</v>
      </c>
      <c r="AE15" s="10">
        <f t="shared" si="3"/>
        <v>4012.3999999999996</v>
      </c>
      <c r="AF15" s="10">
        <f t="shared" si="7"/>
        <v>2006.1999999999998</v>
      </c>
      <c r="AG15" s="15">
        <f t="shared" si="4"/>
        <v>10733.169999999998</v>
      </c>
      <c r="AH15" s="1"/>
      <c r="AJ15" s="1"/>
      <c r="AK15" s="1"/>
      <c r="AL15" s="1"/>
      <c r="AN15" s="11"/>
      <c r="AO15" s="11"/>
      <c r="AP15" s="11"/>
    </row>
    <row r="16" spans="1:42" ht="15" customHeight="1">
      <c r="A16" s="1">
        <v>600011</v>
      </c>
      <c r="B16" s="1" t="s">
        <v>73</v>
      </c>
      <c r="C16" s="1" t="s">
        <v>74</v>
      </c>
      <c r="D16" s="1"/>
      <c r="E16" s="1"/>
      <c r="F16" s="1" t="s">
        <v>75</v>
      </c>
      <c r="G16" s="1"/>
      <c r="H16" s="1" t="s">
        <v>52</v>
      </c>
      <c r="I16" s="1"/>
      <c r="J16" s="1"/>
      <c r="K16" s="1"/>
      <c r="L16" s="1"/>
      <c r="M16" s="26">
        <v>0</v>
      </c>
      <c r="N16" s="26">
        <v>1.0900000000000001</v>
      </c>
      <c r="O16" s="26"/>
      <c r="P16" s="26">
        <f>Table1[[#This Row],[Real Sell ]]+Table1[[#This Row],[Shipping Income]]</f>
        <v>1.0900000000000001</v>
      </c>
      <c r="Q16" s="26">
        <v>0.66</v>
      </c>
      <c r="R16" s="26"/>
      <c r="S16" s="26">
        <f t="shared" si="5"/>
        <v>0</v>
      </c>
      <c r="T16" s="26">
        <f>Table1[[#This Row],[Unit Price]]+Table1[[#This Row],[Shipping Expense]]+Table1[[#This Row],[Amazon fees]]</f>
        <v>0.66</v>
      </c>
      <c r="U16" s="26">
        <f>Table1[[#This Row],[Total income]]-Table1[[#This Row],[Total Expense]]</f>
        <v>0.43000000000000005</v>
      </c>
      <c r="V16" s="26">
        <f t="shared" si="6"/>
        <v>1.05</v>
      </c>
      <c r="W16" s="1">
        <v>711</v>
      </c>
      <c r="X16" s="7">
        <f>Table1[[#This Row],[Unit Price]]*Table1[[#This Row],[Quantity in Stock]]</f>
        <v>469.26000000000005</v>
      </c>
      <c r="Y16" s="20">
        <v>7.6</v>
      </c>
      <c r="Z16" s="20">
        <f t="shared" si="0"/>
        <v>228</v>
      </c>
      <c r="AA16" s="14">
        <v>120</v>
      </c>
      <c r="AB16" s="1">
        <v>20</v>
      </c>
      <c r="AC16" s="1">
        <f t="shared" si="1"/>
        <v>152</v>
      </c>
      <c r="AD16" s="10">
        <f t="shared" si="2"/>
        <v>1064</v>
      </c>
      <c r="AE16" s="10">
        <f t="shared" si="3"/>
        <v>2128</v>
      </c>
      <c r="AF16" s="10">
        <f t="shared" si="7"/>
        <v>1064</v>
      </c>
      <c r="AG16" s="15">
        <f t="shared" si="4"/>
        <v>702.24</v>
      </c>
      <c r="AH16" s="1"/>
      <c r="AJ16" s="1"/>
      <c r="AK16" s="1"/>
      <c r="AL16" s="1"/>
      <c r="AN16" s="11"/>
      <c r="AO16" s="11"/>
      <c r="AP16" s="11"/>
    </row>
    <row r="17" spans="1:42" ht="18" customHeight="1">
      <c r="A17" s="1">
        <v>200004</v>
      </c>
      <c r="B17" s="1" t="s">
        <v>76</v>
      </c>
      <c r="C17" s="1" t="s">
        <v>57</v>
      </c>
      <c r="D17" s="1"/>
      <c r="E17" s="1"/>
      <c r="F17" s="1" t="s">
        <v>77</v>
      </c>
      <c r="G17" s="1"/>
      <c r="H17" s="1" t="s">
        <v>52</v>
      </c>
      <c r="I17" s="1"/>
      <c r="J17" s="1"/>
      <c r="K17" s="1"/>
      <c r="L17" s="1">
        <v>1</v>
      </c>
      <c r="M17" s="26">
        <v>0</v>
      </c>
      <c r="N17" s="26">
        <v>5.75</v>
      </c>
      <c r="O17" s="26"/>
      <c r="P17" s="26">
        <f>Table1[[#This Row],[Real Sell ]]+Table1[[#This Row],[Shipping Income]]</f>
        <v>5.75</v>
      </c>
      <c r="Q17" s="26">
        <v>2.81</v>
      </c>
      <c r="R17" s="26"/>
      <c r="S17" s="26">
        <f t="shared" si="5"/>
        <v>0</v>
      </c>
      <c r="T17" s="26">
        <f>Table1[[#This Row],[Unit Price]]+Table1[[#This Row],[Shipping Expense]]+Table1[[#This Row],[Amazon fees]]</f>
        <v>2.81</v>
      </c>
      <c r="U17" s="26">
        <f>Table1[[#This Row],[Total income]]-Table1[[#This Row],[Total Expense]]</f>
        <v>2.94</v>
      </c>
      <c r="V17" s="26">
        <f t="shared" si="6"/>
        <v>4.3555000000000001</v>
      </c>
      <c r="W17" s="1">
        <v>622</v>
      </c>
      <c r="X17" s="7">
        <f>Table1[[#This Row],[Unit Price]]*Table1[[#This Row],[Quantity in Stock]]</f>
        <v>1747.82</v>
      </c>
      <c r="Y17" s="20">
        <v>1.5</v>
      </c>
      <c r="Z17" s="20">
        <f t="shared" si="0"/>
        <v>45</v>
      </c>
      <c r="AA17" s="14">
        <v>120</v>
      </c>
      <c r="AB17" s="1">
        <v>20</v>
      </c>
      <c r="AC17" s="1">
        <f t="shared" si="1"/>
        <v>30</v>
      </c>
      <c r="AD17" s="10">
        <f t="shared" si="2"/>
        <v>210</v>
      </c>
      <c r="AE17" s="10">
        <f t="shared" si="3"/>
        <v>420</v>
      </c>
      <c r="AF17" s="10">
        <f t="shared" si="7"/>
        <v>210</v>
      </c>
      <c r="AG17" s="15">
        <f t="shared" si="4"/>
        <v>590.1</v>
      </c>
      <c r="AH17" s="1"/>
      <c r="AJ17" s="1"/>
      <c r="AK17" s="1"/>
      <c r="AL17" s="1"/>
      <c r="AN17" s="11"/>
      <c r="AO17" s="11"/>
      <c r="AP17" s="11"/>
    </row>
    <row r="18" spans="1:42" ht="18" customHeight="1">
      <c r="A18" s="1">
        <v>600052</v>
      </c>
      <c r="B18" s="1" t="s">
        <v>78</v>
      </c>
      <c r="C18" s="1" t="s">
        <v>79</v>
      </c>
      <c r="D18" s="1"/>
      <c r="E18" s="1"/>
      <c r="F18" s="1" t="s">
        <v>80</v>
      </c>
      <c r="G18" s="1"/>
      <c r="H18" s="1" t="s">
        <v>52</v>
      </c>
      <c r="I18" s="1"/>
      <c r="J18" s="1"/>
      <c r="K18" s="1"/>
      <c r="L18" s="1"/>
      <c r="M18" s="26"/>
      <c r="N18" s="26"/>
      <c r="O18" s="26"/>
      <c r="P18" s="26">
        <f>Table1[[#This Row],[Real Sell ]]+Table1[[#This Row],[Shipping Income]]</f>
        <v>0</v>
      </c>
      <c r="Q18" s="26"/>
      <c r="R18" s="26"/>
      <c r="S18" s="26">
        <f t="shared" si="5"/>
        <v>0</v>
      </c>
      <c r="T18" s="26">
        <f>Table1[[#This Row],[Unit Price]]+Table1[[#This Row],[Shipping Expense]]+Table1[[#This Row],[Amazon fees]]</f>
        <v>0</v>
      </c>
      <c r="U18" s="26">
        <f>Table1[[#This Row],[Total income]]-Table1[[#This Row],[Total Expense]]</f>
        <v>0</v>
      </c>
      <c r="V18" s="26">
        <f t="shared" si="6"/>
        <v>1.05</v>
      </c>
      <c r="W18" s="1">
        <v>170</v>
      </c>
      <c r="X18" s="7">
        <f>Table1[[#This Row],[Unit Price]]*Table1[[#This Row],[Quantity in Stock]]</f>
        <v>0</v>
      </c>
      <c r="Y18" s="20">
        <v>10.1</v>
      </c>
      <c r="Z18" s="20">
        <f t="shared" si="0"/>
        <v>303</v>
      </c>
      <c r="AA18" s="14">
        <v>60</v>
      </c>
      <c r="AB18" s="1">
        <v>15</v>
      </c>
      <c r="AC18" s="1">
        <f t="shared" si="1"/>
        <v>151.5</v>
      </c>
      <c r="AD18" s="10">
        <f t="shared" si="2"/>
        <v>757.5</v>
      </c>
      <c r="AE18" s="10">
        <f t="shared" si="3"/>
        <v>1515</v>
      </c>
      <c r="AF18" s="10">
        <f t="shared" si="7"/>
        <v>757.5</v>
      </c>
      <c r="AG18" s="15">
        <f t="shared" si="4"/>
        <v>0</v>
      </c>
      <c r="AH18" s="1"/>
      <c r="AJ18" s="1"/>
      <c r="AK18" s="1"/>
      <c r="AL18" s="1"/>
      <c r="AN18" s="11"/>
      <c r="AO18" s="11"/>
      <c r="AP18" s="11"/>
    </row>
    <row r="19" spans="1:42" ht="18" customHeight="1">
      <c r="A19" s="1">
        <v>200002</v>
      </c>
      <c r="B19" s="1" t="s">
        <v>81</v>
      </c>
      <c r="C19" s="1" t="s">
        <v>57</v>
      </c>
      <c r="D19" s="1"/>
      <c r="E19" s="1"/>
      <c r="F19" s="1" t="s">
        <v>82</v>
      </c>
      <c r="G19" s="1"/>
      <c r="H19" s="1" t="s">
        <v>52</v>
      </c>
      <c r="I19" s="1"/>
      <c r="J19" s="1"/>
      <c r="K19" s="1"/>
      <c r="L19" s="1">
        <v>1</v>
      </c>
      <c r="M19" s="26"/>
      <c r="N19" s="26"/>
      <c r="O19" s="26"/>
      <c r="P19" s="26">
        <f>Table1[[#This Row],[Real Sell ]]+Table1[[#This Row],[Shipping Income]]</f>
        <v>0</v>
      </c>
      <c r="Q19" s="26"/>
      <c r="R19" s="26"/>
      <c r="S19" s="26">
        <f t="shared" si="5"/>
        <v>0</v>
      </c>
      <c r="T19" s="26">
        <f>Table1[[#This Row],[Unit Price]]+Table1[[#This Row],[Shipping Expense]]+Table1[[#This Row],[Amazon fees]]</f>
        <v>0</v>
      </c>
      <c r="U19" s="26">
        <f>Table1[[#This Row],[Total income]]-Table1[[#This Row],[Total Expense]]</f>
        <v>0</v>
      </c>
      <c r="V19" s="26">
        <f t="shared" si="6"/>
        <v>1.05</v>
      </c>
      <c r="W19" s="1">
        <v>412</v>
      </c>
      <c r="X19" s="7">
        <f>Table1[[#This Row],[Unit Price]]*Table1[[#This Row],[Quantity in Stock]]</f>
        <v>0</v>
      </c>
      <c r="Y19" s="20">
        <v>3.45</v>
      </c>
      <c r="Z19" s="20">
        <f t="shared" si="0"/>
        <v>103.5</v>
      </c>
      <c r="AA19" s="14">
        <v>120</v>
      </c>
      <c r="AB19" s="1">
        <v>20</v>
      </c>
      <c r="AC19" s="1">
        <f t="shared" si="1"/>
        <v>69</v>
      </c>
      <c r="AD19" s="10">
        <f t="shared" si="2"/>
        <v>483</v>
      </c>
      <c r="AE19" s="10">
        <f t="shared" si="3"/>
        <v>966</v>
      </c>
      <c r="AF19" s="10">
        <f t="shared" si="7"/>
        <v>483</v>
      </c>
      <c r="AG19" s="15">
        <f t="shared" si="4"/>
        <v>0</v>
      </c>
      <c r="AH19" s="1"/>
      <c r="AJ19" s="1"/>
      <c r="AK19" s="1"/>
      <c r="AL19" s="1"/>
      <c r="AN19" s="11"/>
      <c r="AO19" s="11"/>
      <c r="AP19" s="11"/>
    </row>
    <row r="20" spans="1:42" ht="18" customHeight="1">
      <c r="A20" s="1">
        <v>100003</v>
      </c>
      <c r="B20" s="1" t="s">
        <v>83</v>
      </c>
      <c r="C20" s="1" t="s">
        <v>54</v>
      </c>
      <c r="D20" s="1"/>
      <c r="E20" s="1"/>
      <c r="F20" s="1" t="s">
        <v>84</v>
      </c>
      <c r="G20" s="1"/>
      <c r="H20" s="1" t="s">
        <v>52</v>
      </c>
      <c r="I20" s="1"/>
      <c r="J20" s="1"/>
      <c r="K20" s="1"/>
      <c r="L20" s="1"/>
      <c r="M20" s="26"/>
      <c r="N20" s="26"/>
      <c r="O20" s="26"/>
      <c r="P20" s="26">
        <f>Table1[[#This Row],[Real Sell ]]+Table1[[#This Row],[Shipping Income]]</f>
        <v>0</v>
      </c>
      <c r="Q20" s="26"/>
      <c r="R20" s="26"/>
      <c r="S20" s="26">
        <f t="shared" si="5"/>
        <v>0</v>
      </c>
      <c r="T20" s="26">
        <f>Table1[[#This Row],[Unit Price]]+Table1[[#This Row],[Shipping Expense]]+Table1[[#This Row],[Amazon fees]]</f>
        <v>0</v>
      </c>
      <c r="U20" s="26">
        <f>Table1[[#This Row],[Total income]]-Table1[[#This Row],[Total Expense]]</f>
        <v>0</v>
      </c>
      <c r="V20" s="26">
        <f t="shared" si="6"/>
        <v>1.05</v>
      </c>
      <c r="W20" s="1">
        <v>373</v>
      </c>
      <c r="X20" s="7">
        <f>Table1[[#This Row],[Unit Price]]*Table1[[#This Row],[Quantity in Stock]]</f>
        <v>0</v>
      </c>
      <c r="Y20" s="20">
        <v>2.7</v>
      </c>
      <c r="Z20" s="20">
        <f t="shared" si="0"/>
        <v>81</v>
      </c>
      <c r="AA20" s="14">
        <v>120</v>
      </c>
      <c r="AB20" s="1">
        <v>20</v>
      </c>
      <c r="AC20" s="1">
        <f t="shared" si="1"/>
        <v>54</v>
      </c>
      <c r="AD20" s="10">
        <f t="shared" si="2"/>
        <v>378</v>
      </c>
      <c r="AE20" s="10">
        <f t="shared" si="3"/>
        <v>756</v>
      </c>
      <c r="AF20" s="10">
        <f t="shared" si="7"/>
        <v>378</v>
      </c>
      <c r="AG20" s="15">
        <f t="shared" si="4"/>
        <v>0</v>
      </c>
      <c r="AH20" s="1"/>
      <c r="AJ20" s="1"/>
      <c r="AK20" s="1"/>
      <c r="AL20" s="1"/>
      <c r="AN20" s="11"/>
      <c r="AO20" s="11"/>
      <c r="AP20" s="11"/>
    </row>
    <row r="21" spans="1:42" ht="16.5" customHeight="1">
      <c r="A21" s="1">
        <v>600014</v>
      </c>
      <c r="B21" s="1" t="s">
        <v>85</v>
      </c>
      <c r="C21" s="1" t="s">
        <v>86</v>
      </c>
      <c r="D21" s="1"/>
      <c r="E21" s="1"/>
      <c r="F21" s="1" t="s">
        <v>87</v>
      </c>
      <c r="G21" s="1"/>
      <c r="H21" s="1" t="s">
        <v>52</v>
      </c>
      <c r="I21" s="1"/>
      <c r="J21" s="1"/>
      <c r="K21" s="1"/>
      <c r="L21" s="1">
        <v>1.5</v>
      </c>
      <c r="M21" s="26"/>
      <c r="N21" s="26"/>
      <c r="O21" s="26"/>
      <c r="P21" s="26">
        <f>Table1[[#This Row],[Real Sell ]]+Table1[[#This Row],[Shipping Income]]</f>
        <v>0</v>
      </c>
      <c r="Q21" s="26"/>
      <c r="R21" s="26"/>
      <c r="S21" s="26">
        <f t="shared" si="5"/>
        <v>0</v>
      </c>
      <c r="T21" s="26">
        <f>Table1[[#This Row],[Unit Price]]+Table1[[#This Row],[Shipping Expense]]+Table1[[#This Row],[Amazon fees]]</f>
        <v>0</v>
      </c>
      <c r="U21" s="26">
        <f>Table1[[#This Row],[Total income]]-Table1[[#This Row],[Total Expense]]</f>
        <v>0</v>
      </c>
      <c r="V21" s="26">
        <f t="shared" si="6"/>
        <v>1.05</v>
      </c>
      <c r="W21" s="1">
        <v>456</v>
      </c>
      <c r="X21" s="7">
        <f>Table1[[#This Row],[Unit Price]]*Table1[[#This Row],[Quantity in Stock]]</f>
        <v>0</v>
      </c>
      <c r="Y21" s="20">
        <v>0.3</v>
      </c>
      <c r="Z21" s="20">
        <f t="shared" si="0"/>
        <v>9</v>
      </c>
      <c r="AA21" s="14">
        <v>30</v>
      </c>
      <c r="AB21" s="1">
        <v>7</v>
      </c>
      <c r="AC21" s="1">
        <f t="shared" si="1"/>
        <v>2.1</v>
      </c>
      <c r="AD21" s="10">
        <f t="shared" si="2"/>
        <v>11.1</v>
      </c>
      <c r="AE21" s="10">
        <f t="shared" si="3"/>
        <v>22.2</v>
      </c>
      <c r="AF21" s="10">
        <f t="shared" si="7"/>
        <v>11.1</v>
      </c>
      <c r="AG21" s="15">
        <f t="shared" si="4"/>
        <v>0</v>
      </c>
      <c r="AH21" s="1" t="s">
        <v>88</v>
      </c>
      <c r="AJ21" s="1"/>
      <c r="AK21" s="1"/>
      <c r="AL21" s="1"/>
      <c r="AN21" s="11"/>
      <c r="AO21" s="11"/>
      <c r="AP21" s="11"/>
    </row>
    <row r="22" spans="1:42" ht="18" customHeight="1">
      <c r="A22" s="1">
        <v>600017</v>
      </c>
      <c r="B22" s="1" t="s">
        <v>89</v>
      </c>
      <c r="C22" s="1" t="s">
        <v>90</v>
      </c>
      <c r="D22" s="1"/>
      <c r="E22" s="1"/>
      <c r="F22" s="1" t="s">
        <v>91</v>
      </c>
      <c r="G22" s="1"/>
      <c r="H22" s="1" t="s">
        <v>52</v>
      </c>
      <c r="I22" s="1"/>
      <c r="J22" s="1"/>
      <c r="K22" s="1"/>
      <c r="L22" s="1"/>
      <c r="M22" s="26"/>
      <c r="N22" s="26"/>
      <c r="O22" s="26"/>
      <c r="P22" s="26">
        <f>Table1[[#This Row],[Real Sell ]]+Table1[[#This Row],[Shipping Income]]</f>
        <v>0</v>
      </c>
      <c r="Q22" s="26"/>
      <c r="R22" s="26"/>
      <c r="S22" s="26">
        <f t="shared" si="5"/>
        <v>0</v>
      </c>
      <c r="T22" s="26">
        <f>Table1[[#This Row],[Unit Price]]+Table1[[#This Row],[Shipping Expense]]+Table1[[#This Row],[Amazon fees]]</f>
        <v>0</v>
      </c>
      <c r="U22" s="26">
        <f>Table1[[#This Row],[Total income]]-Table1[[#This Row],[Total Expense]]</f>
        <v>0</v>
      </c>
      <c r="V22" s="26">
        <f t="shared" si="6"/>
        <v>1.05</v>
      </c>
      <c r="W22" s="1">
        <v>432</v>
      </c>
      <c r="X22" s="7">
        <f>Table1[[#This Row],[Unit Price]]*Table1[[#This Row],[Quantity in Stock]]</f>
        <v>0</v>
      </c>
      <c r="Y22" s="20">
        <v>0.01</v>
      </c>
      <c r="Z22" s="20">
        <f t="shared" si="0"/>
        <v>0.3</v>
      </c>
      <c r="AA22" s="32">
        <v>30</v>
      </c>
      <c r="AB22" s="1">
        <v>14</v>
      </c>
      <c r="AC22" s="1">
        <f t="shared" si="1"/>
        <v>0.14000000000000001</v>
      </c>
      <c r="AD22" s="10">
        <f t="shared" si="2"/>
        <v>0.44</v>
      </c>
      <c r="AE22" s="10">
        <f t="shared" si="3"/>
        <v>0.88</v>
      </c>
      <c r="AF22" s="10">
        <f t="shared" si="7"/>
        <v>0.44</v>
      </c>
      <c r="AG22" s="15">
        <f t="shared" si="4"/>
        <v>0</v>
      </c>
      <c r="AH22" s="1"/>
      <c r="AJ22" s="1"/>
      <c r="AK22" s="1"/>
      <c r="AL22" s="1"/>
      <c r="AN22" s="11"/>
      <c r="AO22" s="11"/>
      <c r="AP22" s="11"/>
    </row>
    <row r="23" spans="1:42" ht="18" customHeight="1">
      <c r="A23" s="1">
        <v>600015</v>
      </c>
      <c r="B23" s="1" t="s">
        <v>92</v>
      </c>
      <c r="C23" s="1" t="s">
        <v>93</v>
      </c>
      <c r="D23" s="1"/>
      <c r="E23" s="1"/>
      <c r="F23" s="1" t="s">
        <v>94</v>
      </c>
      <c r="G23" s="1"/>
      <c r="H23" s="1" t="s">
        <v>52</v>
      </c>
      <c r="I23" s="1"/>
      <c r="J23" s="1"/>
      <c r="K23" s="1"/>
      <c r="L23" s="1"/>
      <c r="M23" s="26"/>
      <c r="N23" s="26"/>
      <c r="O23" s="26"/>
      <c r="P23" s="26">
        <f>Table1[[#This Row],[Real Sell ]]+Table1[[#This Row],[Shipping Income]]</f>
        <v>0</v>
      </c>
      <c r="Q23" s="26"/>
      <c r="R23" s="26"/>
      <c r="S23" s="26">
        <f t="shared" si="5"/>
        <v>0</v>
      </c>
      <c r="T23" s="26">
        <f>Table1[[#This Row],[Unit Price]]+Table1[[#This Row],[Shipping Expense]]+Table1[[#This Row],[Amazon fees]]</f>
        <v>0</v>
      </c>
      <c r="U23" s="26">
        <f>Table1[[#This Row],[Total income]]-Table1[[#This Row],[Total Expense]]</f>
        <v>0</v>
      </c>
      <c r="V23" s="26">
        <f t="shared" si="6"/>
        <v>1.05</v>
      </c>
      <c r="W23" s="1">
        <v>302</v>
      </c>
      <c r="X23" s="7">
        <f>Table1[[#This Row],[Unit Price]]*Table1[[#This Row],[Quantity in Stock]]</f>
        <v>0</v>
      </c>
      <c r="Y23" s="20">
        <v>1.8</v>
      </c>
      <c r="Z23" s="20">
        <f t="shared" si="0"/>
        <v>54</v>
      </c>
      <c r="AA23" s="32">
        <v>30</v>
      </c>
      <c r="AB23" s="1">
        <v>14</v>
      </c>
      <c r="AC23" s="1">
        <f t="shared" si="1"/>
        <v>25.2</v>
      </c>
      <c r="AD23" s="10">
        <f t="shared" si="2"/>
        <v>79.2</v>
      </c>
      <c r="AE23" s="10">
        <f t="shared" si="3"/>
        <v>158.4</v>
      </c>
      <c r="AF23" s="10">
        <f t="shared" si="7"/>
        <v>79.2</v>
      </c>
      <c r="AG23" s="15">
        <f t="shared" si="4"/>
        <v>0</v>
      </c>
      <c r="AH23" s="1"/>
      <c r="AJ23" s="1"/>
      <c r="AK23" s="1"/>
      <c r="AL23" s="1"/>
      <c r="AN23" s="11"/>
      <c r="AO23" s="11"/>
      <c r="AP23" s="11"/>
    </row>
    <row r="24" spans="1:42" ht="18" customHeight="1">
      <c r="A24" s="1">
        <v>200013</v>
      </c>
      <c r="B24" s="1" t="s">
        <v>95</v>
      </c>
      <c r="C24" s="1" t="s">
        <v>96</v>
      </c>
      <c r="D24" s="1"/>
      <c r="E24" s="1"/>
      <c r="F24" s="1" t="s">
        <v>97</v>
      </c>
      <c r="G24" s="1"/>
      <c r="H24" s="1" t="s">
        <v>52</v>
      </c>
      <c r="I24" s="1"/>
      <c r="J24" s="1"/>
      <c r="K24" s="1"/>
      <c r="L24" s="1">
        <v>1</v>
      </c>
      <c r="M24" s="26"/>
      <c r="N24" s="26"/>
      <c r="O24" s="26"/>
      <c r="P24" s="26">
        <f>Table1[[#This Row],[Real Sell ]]+Table1[[#This Row],[Shipping Income]]</f>
        <v>0</v>
      </c>
      <c r="Q24" s="26"/>
      <c r="R24" s="26"/>
      <c r="S24" s="26">
        <f t="shared" si="5"/>
        <v>0</v>
      </c>
      <c r="T24" s="26">
        <f>Table1[[#This Row],[Unit Price]]+Table1[[#This Row],[Shipping Expense]]+Table1[[#This Row],[Amazon fees]]</f>
        <v>0</v>
      </c>
      <c r="U24" s="26">
        <f>Table1[[#This Row],[Total income]]-Table1[[#This Row],[Total Expense]]</f>
        <v>0</v>
      </c>
      <c r="V24" s="26">
        <f t="shared" si="6"/>
        <v>1.05</v>
      </c>
      <c r="W24" s="1">
        <v>337</v>
      </c>
      <c r="X24" s="7">
        <f>Table1[[#This Row],[Unit Price]]*Table1[[#This Row],[Quantity in Stock]]</f>
        <v>0</v>
      </c>
      <c r="Y24" s="20">
        <v>0.33</v>
      </c>
      <c r="Z24" s="20">
        <f t="shared" si="0"/>
        <v>9.9</v>
      </c>
      <c r="AA24" s="14">
        <v>120</v>
      </c>
      <c r="AB24" s="1">
        <v>20</v>
      </c>
      <c r="AC24" s="1">
        <f t="shared" si="1"/>
        <v>6.6000000000000005</v>
      </c>
      <c r="AD24" s="10">
        <f t="shared" si="2"/>
        <v>46.2</v>
      </c>
      <c r="AE24" s="10">
        <f t="shared" si="3"/>
        <v>92.4</v>
      </c>
      <c r="AF24" s="10">
        <f t="shared" si="7"/>
        <v>46.2</v>
      </c>
      <c r="AG24" s="15">
        <f t="shared" si="4"/>
        <v>0</v>
      </c>
      <c r="AH24" s="1"/>
      <c r="AJ24" s="1"/>
      <c r="AK24" s="1"/>
      <c r="AL24" s="1"/>
      <c r="AN24" s="11"/>
      <c r="AO24" s="11"/>
      <c r="AP24" s="11"/>
    </row>
    <row r="25" spans="1:42" ht="18" customHeight="1">
      <c r="A25" s="1">
        <v>600020</v>
      </c>
      <c r="B25" s="1" t="s">
        <v>98</v>
      </c>
      <c r="C25" s="1" t="s">
        <v>99</v>
      </c>
      <c r="D25" s="1"/>
      <c r="E25" s="1"/>
      <c r="F25" s="1" t="s">
        <v>100</v>
      </c>
      <c r="G25" s="1"/>
      <c r="H25" s="1" t="s">
        <v>52</v>
      </c>
      <c r="I25" s="1"/>
      <c r="J25" s="1"/>
      <c r="K25" s="1"/>
      <c r="L25" s="1"/>
      <c r="M25" s="26"/>
      <c r="N25" s="26"/>
      <c r="O25" s="26"/>
      <c r="P25" s="26">
        <f>Table1[[#This Row],[Real Sell ]]+Table1[[#This Row],[Shipping Income]]</f>
        <v>0</v>
      </c>
      <c r="Q25" s="26"/>
      <c r="R25" s="26"/>
      <c r="S25" s="26">
        <f t="shared" si="5"/>
        <v>0</v>
      </c>
      <c r="T25" s="26">
        <f>Table1[[#This Row],[Unit Price]]+Table1[[#This Row],[Shipping Expense]]+Table1[[#This Row],[Amazon fees]]</f>
        <v>0</v>
      </c>
      <c r="U25" s="26">
        <f>Table1[[#This Row],[Total income]]-Table1[[#This Row],[Total Expense]]</f>
        <v>0</v>
      </c>
      <c r="V25" s="26">
        <f t="shared" si="6"/>
        <v>1.05</v>
      </c>
      <c r="W25" s="1">
        <v>1212</v>
      </c>
      <c r="X25" s="7">
        <f>Table1[[#This Row],[Unit Price]]*Table1[[#This Row],[Quantity in Stock]]</f>
        <v>0</v>
      </c>
      <c r="Y25" s="20">
        <v>4.4000000000000004</v>
      </c>
      <c r="Z25" s="20">
        <f t="shared" si="0"/>
        <v>132</v>
      </c>
      <c r="AA25" s="14">
        <v>120</v>
      </c>
      <c r="AB25" s="1">
        <v>20</v>
      </c>
      <c r="AC25" s="1">
        <f t="shared" si="1"/>
        <v>88</v>
      </c>
      <c r="AD25" s="10">
        <f t="shared" si="2"/>
        <v>616</v>
      </c>
      <c r="AE25" s="10">
        <f t="shared" si="3"/>
        <v>1232</v>
      </c>
      <c r="AF25" s="10">
        <f t="shared" si="7"/>
        <v>616</v>
      </c>
      <c r="AG25" s="15">
        <f t="shared" si="4"/>
        <v>0</v>
      </c>
      <c r="AH25" s="1"/>
      <c r="AJ25" s="1"/>
      <c r="AK25" s="1"/>
      <c r="AL25" s="1"/>
      <c r="AN25" s="11"/>
      <c r="AO25" s="11"/>
      <c r="AP25" s="11"/>
    </row>
    <row r="26" spans="1:42" ht="18" customHeight="1">
      <c r="A26" s="1">
        <v>100032</v>
      </c>
      <c r="B26" s="1" t="s">
        <v>101</v>
      </c>
      <c r="C26" s="1" t="s">
        <v>54</v>
      </c>
      <c r="D26" s="1"/>
      <c r="E26" s="1"/>
      <c r="F26" s="1" t="s">
        <v>102</v>
      </c>
      <c r="G26" s="1"/>
      <c r="H26" s="1" t="s">
        <v>52</v>
      </c>
      <c r="I26" s="1"/>
      <c r="J26" s="1"/>
      <c r="K26" s="1"/>
      <c r="L26" s="1">
        <v>1.5</v>
      </c>
      <c r="M26" s="26"/>
      <c r="N26" s="26"/>
      <c r="O26" s="26"/>
      <c r="P26" s="26">
        <f>Table1[[#This Row],[Real Sell ]]+Table1[[#This Row],[Shipping Income]]</f>
        <v>0</v>
      </c>
      <c r="Q26" s="26"/>
      <c r="R26" s="26"/>
      <c r="S26" s="26">
        <f t="shared" si="5"/>
        <v>0</v>
      </c>
      <c r="T26" s="26">
        <f>Table1[[#This Row],[Unit Price]]+Table1[[#This Row],[Shipping Expense]]+Table1[[#This Row],[Amazon fees]]</f>
        <v>0</v>
      </c>
      <c r="U26" s="26">
        <f>Table1[[#This Row],[Total income]]-Table1[[#This Row],[Total Expense]]</f>
        <v>0</v>
      </c>
      <c r="V26" s="26">
        <f t="shared" si="6"/>
        <v>1.05</v>
      </c>
      <c r="W26" s="1">
        <v>274</v>
      </c>
      <c r="X26" s="7">
        <f>Table1[[#This Row],[Unit Price]]*Table1[[#This Row],[Quantity in Stock]]</f>
        <v>0</v>
      </c>
      <c r="Y26" s="20">
        <v>1.33</v>
      </c>
      <c r="Z26" s="20">
        <f t="shared" si="0"/>
        <v>39.900000000000006</v>
      </c>
      <c r="AA26" s="14">
        <v>120</v>
      </c>
      <c r="AB26" s="1">
        <v>20</v>
      </c>
      <c r="AC26" s="1">
        <f t="shared" si="1"/>
        <v>26.6</v>
      </c>
      <c r="AD26" s="10">
        <f t="shared" si="2"/>
        <v>186.20000000000002</v>
      </c>
      <c r="AE26" s="10">
        <f t="shared" si="3"/>
        <v>372.40000000000003</v>
      </c>
      <c r="AF26" s="10">
        <f t="shared" si="7"/>
        <v>186.20000000000002</v>
      </c>
      <c r="AG26" s="15">
        <f t="shared" si="4"/>
        <v>0</v>
      </c>
      <c r="AH26" s="1"/>
      <c r="AJ26" s="1"/>
      <c r="AK26" s="1"/>
      <c r="AL26" s="1"/>
      <c r="AN26" s="11"/>
      <c r="AO26" s="11"/>
      <c r="AP26" s="11"/>
    </row>
    <row r="27" spans="1:42" ht="18" customHeight="1">
      <c r="A27" s="1">
        <v>100007</v>
      </c>
      <c r="B27" s="1" t="s">
        <v>103</v>
      </c>
      <c r="C27" s="1" t="s">
        <v>54</v>
      </c>
      <c r="D27" s="1"/>
      <c r="E27" s="1"/>
      <c r="F27" s="1" t="s">
        <v>104</v>
      </c>
      <c r="G27" s="1"/>
      <c r="H27" s="1" t="s">
        <v>52</v>
      </c>
      <c r="I27" s="1"/>
      <c r="J27" s="1"/>
      <c r="K27" s="1"/>
      <c r="L27" s="1">
        <v>1.5</v>
      </c>
      <c r="M27" s="26"/>
      <c r="N27" s="26"/>
      <c r="O27" s="26"/>
      <c r="P27" s="26">
        <f>Table1[[#This Row],[Real Sell ]]+Table1[[#This Row],[Shipping Income]]</f>
        <v>0</v>
      </c>
      <c r="Q27" s="26"/>
      <c r="R27" s="26"/>
      <c r="S27" s="26">
        <f t="shared" si="5"/>
        <v>0</v>
      </c>
      <c r="T27" s="26">
        <f>Table1[[#This Row],[Unit Price]]+Table1[[#This Row],[Shipping Expense]]+Table1[[#This Row],[Amazon fees]]</f>
        <v>0</v>
      </c>
      <c r="U27" s="26">
        <f>Table1[[#This Row],[Total income]]-Table1[[#This Row],[Total Expense]]</f>
        <v>0</v>
      </c>
      <c r="V27" s="26">
        <f t="shared" si="6"/>
        <v>1.05</v>
      </c>
      <c r="W27" s="1">
        <v>279</v>
      </c>
      <c r="X27" s="7">
        <f>Table1[[#This Row],[Unit Price]]*Table1[[#This Row],[Quantity in Stock]]</f>
        <v>0</v>
      </c>
      <c r="Y27" s="20">
        <v>0.01</v>
      </c>
      <c r="Z27" s="20">
        <f t="shared" si="0"/>
        <v>0.3</v>
      </c>
      <c r="AA27" s="14">
        <v>120</v>
      </c>
      <c r="AB27" s="1">
        <v>20</v>
      </c>
      <c r="AC27" s="1">
        <f t="shared" si="1"/>
        <v>0.2</v>
      </c>
      <c r="AD27" s="10">
        <f t="shared" si="2"/>
        <v>1.4</v>
      </c>
      <c r="AE27" s="10">
        <f t="shared" si="3"/>
        <v>2.8</v>
      </c>
      <c r="AF27" s="10">
        <f t="shared" si="7"/>
        <v>1.4</v>
      </c>
      <c r="AG27" s="15">
        <f t="shared" si="4"/>
        <v>0</v>
      </c>
      <c r="AH27" s="1"/>
      <c r="AJ27" s="1"/>
      <c r="AK27" s="1"/>
      <c r="AL27" s="1"/>
      <c r="AN27" s="11"/>
      <c r="AO27" s="11"/>
      <c r="AP27" s="11"/>
    </row>
    <row r="28" spans="1:42" ht="18" customHeight="1">
      <c r="A28" s="1">
        <v>100029</v>
      </c>
      <c r="B28" s="1" t="s">
        <v>105</v>
      </c>
      <c r="C28" s="1" t="s">
        <v>54</v>
      </c>
      <c r="D28" s="1"/>
      <c r="E28" s="1"/>
      <c r="F28" s="1" t="s">
        <v>106</v>
      </c>
      <c r="G28" s="1"/>
      <c r="H28" s="1" t="s">
        <v>52</v>
      </c>
      <c r="I28" s="1"/>
      <c r="J28" s="1"/>
      <c r="K28" s="1"/>
      <c r="L28" s="1">
        <v>1.5</v>
      </c>
      <c r="M28" s="26"/>
      <c r="N28" s="26"/>
      <c r="O28" s="26"/>
      <c r="P28" s="26">
        <f>Table1[[#This Row],[Real Sell ]]+Table1[[#This Row],[Shipping Income]]</f>
        <v>0</v>
      </c>
      <c r="Q28" s="26"/>
      <c r="R28" s="26"/>
      <c r="S28" s="26">
        <f t="shared" si="5"/>
        <v>0</v>
      </c>
      <c r="T28" s="26">
        <f>Table1[[#This Row],[Unit Price]]+Table1[[#This Row],[Shipping Expense]]+Table1[[#This Row],[Amazon fees]]</f>
        <v>0</v>
      </c>
      <c r="U28" s="26">
        <f>Table1[[#This Row],[Total income]]-Table1[[#This Row],[Total Expense]]</f>
        <v>0</v>
      </c>
      <c r="V28" s="26">
        <f t="shared" si="6"/>
        <v>1.05</v>
      </c>
      <c r="W28" s="1">
        <v>252</v>
      </c>
      <c r="X28" s="7">
        <f>Table1[[#This Row],[Unit Price]]*Table1[[#This Row],[Quantity in Stock]]</f>
        <v>0</v>
      </c>
      <c r="Y28" s="20">
        <v>0.44</v>
      </c>
      <c r="Z28" s="20">
        <f t="shared" si="0"/>
        <v>13.2</v>
      </c>
      <c r="AA28" s="14">
        <v>120</v>
      </c>
      <c r="AB28" s="1">
        <v>20</v>
      </c>
      <c r="AC28" s="1">
        <f t="shared" si="1"/>
        <v>8.8000000000000007</v>
      </c>
      <c r="AD28" s="10">
        <f t="shared" si="2"/>
        <v>61.599999999999994</v>
      </c>
      <c r="AE28" s="10">
        <f t="shared" si="3"/>
        <v>123.19999999999999</v>
      </c>
      <c r="AF28" s="10">
        <f t="shared" si="7"/>
        <v>61.599999999999994</v>
      </c>
      <c r="AG28" s="15">
        <f t="shared" si="4"/>
        <v>0</v>
      </c>
      <c r="AH28" s="1"/>
      <c r="AJ28" s="1"/>
      <c r="AK28" s="1"/>
      <c r="AL28" s="1"/>
      <c r="AN28" s="11"/>
      <c r="AO28" s="11"/>
      <c r="AP28" s="11"/>
    </row>
    <row r="29" spans="1:42" ht="18" customHeight="1">
      <c r="A29" s="1">
        <v>200019</v>
      </c>
      <c r="B29" s="1" t="s">
        <v>107</v>
      </c>
      <c r="C29" s="1" t="s">
        <v>57</v>
      </c>
      <c r="D29" s="1"/>
      <c r="E29" s="1"/>
      <c r="F29" s="1" t="s">
        <v>108</v>
      </c>
      <c r="G29" s="1"/>
      <c r="H29" s="1" t="s">
        <v>52</v>
      </c>
      <c r="I29" s="1"/>
      <c r="J29" s="1"/>
      <c r="K29" s="1"/>
      <c r="L29" s="1">
        <v>1</v>
      </c>
      <c r="M29" s="26"/>
      <c r="N29" s="26"/>
      <c r="O29" s="26"/>
      <c r="P29" s="26">
        <f>Table1[[#This Row],[Real Sell ]]+Table1[[#This Row],[Shipping Income]]</f>
        <v>0</v>
      </c>
      <c r="Q29" s="26"/>
      <c r="R29" s="26"/>
      <c r="S29" s="26">
        <f t="shared" si="5"/>
        <v>0</v>
      </c>
      <c r="T29" s="26">
        <f>Table1[[#This Row],[Unit Price]]+Table1[[#This Row],[Shipping Expense]]+Table1[[#This Row],[Amazon fees]]</f>
        <v>0</v>
      </c>
      <c r="U29" s="26">
        <f>Table1[[#This Row],[Total income]]-Table1[[#This Row],[Total Expense]]</f>
        <v>0</v>
      </c>
      <c r="V29" s="26">
        <f t="shared" si="6"/>
        <v>1.05</v>
      </c>
      <c r="W29" s="1">
        <v>129</v>
      </c>
      <c r="X29" s="7">
        <f>Table1[[#This Row],[Unit Price]]*Table1[[#This Row],[Quantity in Stock]]</f>
        <v>0</v>
      </c>
      <c r="Y29" s="20">
        <v>0.44</v>
      </c>
      <c r="Z29" s="20">
        <f t="shared" si="0"/>
        <v>13.2</v>
      </c>
      <c r="AA29" s="14">
        <v>120</v>
      </c>
      <c r="AB29" s="1">
        <v>20</v>
      </c>
      <c r="AC29" s="1">
        <f t="shared" si="1"/>
        <v>8.8000000000000007</v>
      </c>
      <c r="AD29" s="10">
        <f t="shared" si="2"/>
        <v>61.599999999999994</v>
      </c>
      <c r="AE29" s="10">
        <f t="shared" si="3"/>
        <v>123.19999999999999</v>
      </c>
      <c r="AF29" s="10">
        <f t="shared" si="7"/>
        <v>61.599999999999994</v>
      </c>
      <c r="AG29" s="15">
        <f t="shared" si="4"/>
        <v>0</v>
      </c>
      <c r="AH29" s="1"/>
      <c r="AJ29" s="1"/>
      <c r="AK29" s="1"/>
      <c r="AL29" s="1"/>
      <c r="AN29" s="11"/>
      <c r="AO29" s="11"/>
      <c r="AP29" s="11"/>
    </row>
    <row r="30" spans="1:42" ht="18" customHeight="1">
      <c r="A30" s="1">
        <v>200012</v>
      </c>
      <c r="B30" s="1" t="s">
        <v>109</v>
      </c>
      <c r="C30" s="1" t="s">
        <v>57</v>
      </c>
      <c r="D30" s="1"/>
      <c r="E30" s="1"/>
      <c r="F30" s="1" t="s">
        <v>110</v>
      </c>
      <c r="G30" s="1"/>
      <c r="H30" s="1" t="s">
        <v>52</v>
      </c>
      <c r="I30" s="1"/>
      <c r="J30" s="1"/>
      <c r="K30" s="1"/>
      <c r="L30" s="1">
        <v>1</v>
      </c>
      <c r="M30" s="26"/>
      <c r="N30" s="26"/>
      <c r="O30" s="26"/>
      <c r="P30" s="26">
        <f>Table1[[#This Row],[Real Sell ]]+Table1[[#This Row],[Shipping Income]]</f>
        <v>0</v>
      </c>
      <c r="Q30" s="26"/>
      <c r="R30" s="26"/>
      <c r="S30" s="26">
        <f t="shared" si="5"/>
        <v>0</v>
      </c>
      <c r="T30" s="26">
        <f>Table1[[#This Row],[Unit Price]]+Table1[[#This Row],[Shipping Expense]]+Table1[[#This Row],[Amazon fees]]</f>
        <v>0</v>
      </c>
      <c r="U30" s="26">
        <f>Table1[[#This Row],[Total income]]-Table1[[#This Row],[Total Expense]]</f>
        <v>0</v>
      </c>
      <c r="V30" s="26">
        <f t="shared" si="6"/>
        <v>1.05</v>
      </c>
      <c r="W30" s="1">
        <v>204</v>
      </c>
      <c r="X30" s="7">
        <f>Table1[[#This Row],[Unit Price]]*Table1[[#This Row],[Quantity in Stock]]</f>
        <v>0</v>
      </c>
      <c r="Y30" s="20">
        <v>1</v>
      </c>
      <c r="Z30" s="20">
        <f t="shared" si="0"/>
        <v>30</v>
      </c>
      <c r="AA30" s="14">
        <v>120</v>
      </c>
      <c r="AB30" s="1">
        <v>20</v>
      </c>
      <c r="AC30" s="1">
        <f t="shared" si="1"/>
        <v>20</v>
      </c>
      <c r="AD30" s="10">
        <f t="shared" si="2"/>
        <v>140</v>
      </c>
      <c r="AE30" s="10">
        <f t="shared" si="3"/>
        <v>280</v>
      </c>
      <c r="AF30" s="10">
        <f t="shared" si="7"/>
        <v>140</v>
      </c>
      <c r="AG30" s="15">
        <f t="shared" si="4"/>
        <v>0</v>
      </c>
      <c r="AH30" s="1"/>
      <c r="AJ30" s="1"/>
      <c r="AK30" s="1"/>
      <c r="AL30" s="1"/>
      <c r="AN30" s="11"/>
      <c r="AO30" s="11"/>
      <c r="AP30" s="11"/>
    </row>
    <row r="31" spans="1:42" ht="18" customHeight="1">
      <c r="A31" s="1">
        <v>300012</v>
      </c>
      <c r="B31" s="1" t="s">
        <v>111</v>
      </c>
      <c r="C31" s="1" t="s">
        <v>112</v>
      </c>
      <c r="D31" s="1"/>
      <c r="E31" s="1"/>
      <c r="F31" s="1" t="s">
        <v>113</v>
      </c>
      <c r="G31" s="1"/>
      <c r="H31" s="1" t="s">
        <v>52</v>
      </c>
      <c r="I31" s="1"/>
      <c r="J31" s="1"/>
      <c r="K31" s="1"/>
      <c r="L31" s="1"/>
      <c r="M31" s="26"/>
      <c r="N31" s="26"/>
      <c r="O31" s="26"/>
      <c r="P31" s="26">
        <f>Table1[[#This Row],[Real Sell ]]+Table1[[#This Row],[Shipping Income]]</f>
        <v>0</v>
      </c>
      <c r="Q31" s="26"/>
      <c r="R31" s="26"/>
      <c r="S31" s="26">
        <f t="shared" si="5"/>
        <v>0</v>
      </c>
      <c r="T31" s="26">
        <f>Table1[[#This Row],[Unit Price]]+Table1[[#This Row],[Shipping Expense]]+Table1[[#This Row],[Amazon fees]]</f>
        <v>0</v>
      </c>
      <c r="U31" s="26">
        <f>Table1[[#This Row],[Total income]]-Table1[[#This Row],[Total Expense]]</f>
        <v>0</v>
      </c>
      <c r="V31" s="26">
        <f t="shared" si="6"/>
        <v>1.05</v>
      </c>
      <c r="W31" s="1">
        <v>1293</v>
      </c>
      <c r="X31" s="7">
        <f>Table1[[#This Row],[Unit Price]]*Table1[[#This Row],[Quantity in Stock]]</f>
        <v>0</v>
      </c>
      <c r="Y31" s="20">
        <v>17.66</v>
      </c>
      <c r="Z31" s="20">
        <f t="shared" si="0"/>
        <v>529.79999999999995</v>
      </c>
      <c r="AA31" s="14">
        <v>120</v>
      </c>
      <c r="AB31" s="1">
        <v>20</v>
      </c>
      <c r="AC31" s="1">
        <f t="shared" si="1"/>
        <v>353.2</v>
      </c>
      <c r="AD31" s="10">
        <f t="shared" si="2"/>
        <v>2472.3999999999996</v>
      </c>
      <c r="AE31" s="10">
        <f t="shared" si="3"/>
        <v>4944.7999999999993</v>
      </c>
      <c r="AF31" s="10">
        <f t="shared" si="7"/>
        <v>2472.3999999999996</v>
      </c>
      <c r="AG31" s="15">
        <f t="shared" si="4"/>
        <v>0</v>
      </c>
      <c r="AH31" s="1"/>
      <c r="AJ31" s="1"/>
      <c r="AK31" s="1"/>
      <c r="AL31" s="1"/>
      <c r="AN31" s="11"/>
      <c r="AO31" s="11"/>
      <c r="AP31" s="11"/>
    </row>
    <row r="32" spans="1:42" ht="18" customHeight="1">
      <c r="A32" s="1">
        <v>200041</v>
      </c>
      <c r="B32" s="1" t="s">
        <v>114</v>
      </c>
      <c r="C32" s="1" t="s">
        <v>57</v>
      </c>
      <c r="D32" s="1"/>
      <c r="E32" s="1"/>
      <c r="F32" s="1" t="s">
        <v>115</v>
      </c>
      <c r="G32" s="1"/>
      <c r="H32" s="1" t="s">
        <v>52</v>
      </c>
      <c r="I32" s="1"/>
      <c r="J32" s="1"/>
      <c r="K32" s="1"/>
      <c r="L32" s="1">
        <v>1</v>
      </c>
      <c r="M32" s="26"/>
      <c r="N32" s="26"/>
      <c r="O32" s="26"/>
      <c r="P32" s="26">
        <f>Table1[[#This Row],[Real Sell ]]+Table1[[#This Row],[Shipping Income]]</f>
        <v>0</v>
      </c>
      <c r="Q32" s="26"/>
      <c r="R32" s="26"/>
      <c r="S32" s="26">
        <f t="shared" si="5"/>
        <v>0</v>
      </c>
      <c r="T32" s="26">
        <f>Table1[[#This Row],[Unit Price]]+Table1[[#This Row],[Shipping Expense]]+Table1[[#This Row],[Amazon fees]]</f>
        <v>0</v>
      </c>
      <c r="U32" s="26">
        <f>Table1[[#This Row],[Total income]]-Table1[[#This Row],[Total Expense]]</f>
        <v>0</v>
      </c>
      <c r="V32" s="26">
        <f t="shared" si="6"/>
        <v>1.05</v>
      </c>
      <c r="W32" s="1">
        <v>164</v>
      </c>
      <c r="X32" s="7">
        <f>Table1[[#This Row],[Unit Price]]*Table1[[#This Row],[Quantity in Stock]]</f>
        <v>0</v>
      </c>
      <c r="Y32" s="20">
        <v>0.77</v>
      </c>
      <c r="Z32" s="20">
        <f t="shared" si="0"/>
        <v>23.1</v>
      </c>
      <c r="AA32" s="14">
        <v>120</v>
      </c>
      <c r="AB32" s="1">
        <v>20</v>
      </c>
      <c r="AC32" s="1">
        <f t="shared" si="1"/>
        <v>15.4</v>
      </c>
      <c r="AD32" s="10">
        <f t="shared" si="2"/>
        <v>107.80000000000001</v>
      </c>
      <c r="AE32" s="10">
        <f t="shared" si="3"/>
        <v>215.60000000000002</v>
      </c>
      <c r="AF32" s="10">
        <f t="shared" si="7"/>
        <v>107.80000000000001</v>
      </c>
      <c r="AG32" s="15">
        <f t="shared" si="4"/>
        <v>0</v>
      </c>
      <c r="AH32" s="1"/>
      <c r="AJ32" s="1"/>
      <c r="AK32" s="1"/>
      <c r="AL32" s="1"/>
      <c r="AN32" s="11"/>
      <c r="AO32" s="11"/>
      <c r="AP32" s="11"/>
    </row>
    <row r="33" spans="1:42" ht="18" customHeight="1">
      <c r="A33" s="1">
        <v>100028</v>
      </c>
      <c r="B33" s="1" t="s">
        <v>116</v>
      </c>
      <c r="C33" s="1" t="s">
        <v>54</v>
      </c>
      <c r="D33" s="1"/>
      <c r="E33" s="1"/>
      <c r="F33" s="1" t="s">
        <v>117</v>
      </c>
      <c r="G33" s="1"/>
      <c r="H33" s="1" t="s">
        <v>52</v>
      </c>
      <c r="I33" s="1"/>
      <c r="J33" s="1"/>
      <c r="K33" s="1"/>
      <c r="L33" s="1">
        <v>1.5</v>
      </c>
      <c r="M33" s="26"/>
      <c r="N33" s="26"/>
      <c r="O33" s="26"/>
      <c r="P33" s="26">
        <f>Table1[[#This Row],[Real Sell ]]+Table1[[#This Row],[Shipping Income]]</f>
        <v>0</v>
      </c>
      <c r="Q33" s="26"/>
      <c r="R33" s="26"/>
      <c r="S33" s="26">
        <f t="shared" si="5"/>
        <v>0</v>
      </c>
      <c r="T33" s="26">
        <f>Table1[[#This Row],[Unit Price]]+Table1[[#This Row],[Shipping Expense]]+Table1[[#This Row],[Amazon fees]]</f>
        <v>0</v>
      </c>
      <c r="U33" s="26">
        <f>Table1[[#This Row],[Total income]]-Table1[[#This Row],[Total Expense]]</f>
        <v>0</v>
      </c>
      <c r="V33" s="26">
        <f t="shared" si="6"/>
        <v>1.05</v>
      </c>
      <c r="W33" s="1">
        <v>200</v>
      </c>
      <c r="X33" s="7">
        <f>Table1[[#This Row],[Unit Price]]*Table1[[#This Row],[Quantity in Stock]]</f>
        <v>0</v>
      </c>
      <c r="Y33" s="20">
        <v>0.66</v>
      </c>
      <c r="Z33" s="20">
        <f t="shared" si="0"/>
        <v>19.8</v>
      </c>
      <c r="AA33" s="14">
        <v>120</v>
      </c>
      <c r="AB33" s="1">
        <v>20</v>
      </c>
      <c r="AC33" s="1">
        <f t="shared" si="1"/>
        <v>13.200000000000001</v>
      </c>
      <c r="AD33" s="10">
        <f t="shared" si="2"/>
        <v>92.4</v>
      </c>
      <c r="AE33" s="10">
        <f t="shared" si="3"/>
        <v>184.8</v>
      </c>
      <c r="AF33" s="10">
        <f t="shared" si="7"/>
        <v>92.4</v>
      </c>
      <c r="AG33" s="15">
        <f t="shared" si="4"/>
        <v>0</v>
      </c>
      <c r="AH33" s="1"/>
      <c r="AJ33" s="1"/>
      <c r="AK33" s="1"/>
      <c r="AL33" s="1"/>
      <c r="AN33" s="11"/>
      <c r="AO33" s="11"/>
      <c r="AP33" s="11"/>
    </row>
    <row r="34" spans="1:42" ht="18" customHeight="1">
      <c r="A34" s="1">
        <v>600050</v>
      </c>
      <c r="B34" s="1" t="s">
        <v>118</v>
      </c>
      <c r="C34" s="1" t="s">
        <v>119</v>
      </c>
      <c r="D34" s="1"/>
      <c r="E34" s="1"/>
      <c r="F34" s="1" t="s">
        <v>120</v>
      </c>
      <c r="G34" s="1"/>
      <c r="H34" s="1" t="s">
        <v>52</v>
      </c>
      <c r="I34" s="1"/>
      <c r="J34" s="1"/>
      <c r="K34" s="1"/>
      <c r="L34" s="1"/>
      <c r="M34" s="26"/>
      <c r="N34" s="26"/>
      <c r="O34" s="26"/>
      <c r="P34" s="26">
        <f>Table1[[#This Row],[Real Sell ]]+Table1[[#This Row],[Shipping Income]]</f>
        <v>0</v>
      </c>
      <c r="Q34" s="26"/>
      <c r="R34" s="26"/>
      <c r="S34" s="26">
        <f t="shared" si="5"/>
        <v>0</v>
      </c>
      <c r="T34" s="26">
        <f>Table1[[#This Row],[Unit Price]]+Table1[[#This Row],[Shipping Expense]]+Table1[[#This Row],[Amazon fees]]</f>
        <v>0</v>
      </c>
      <c r="U34" s="26">
        <f>Table1[[#This Row],[Total income]]-Table1[[#This Row],[Total Expense]]</f>
        <v>0</v>
      </c>
      <c r="V34" s="26">
        <f t="shared" si="6"/>
        <v>1.05</v>
      </c>
      <c r="W34" s="1">
        <v>466</v>
      </c>
      <c r="X34" s="7">
        <f>Table1[[#This Row],[Unit Price]]*Table1[[#This Row],[Quantity in Stock]]</f>
        <v>0</v>
      </c>
      <c r="Y34" s="20">
        <v>5.83</v>
      </c>
      <c r="Z34" s="20">
        <f t="shared" si="0"/>
        <v>174.9</v>
      </c>
      <c r="AA34" s="14">
        <v>60</v>
      </c>
      <c r="AB34" s="1">
        <v>15</v>
      </c>
      <c r="AC34" s="1">
        <f t="shared" si="1"/>
        <v>87.45</v>
      </c>
      <c r="AD34" s="10">
        <f t="shared" si="2"/>
        <v>437.25</v>
      </c>
      <c r="AE34" s="10">
        <f t="shared" si="3"/>
        <v>874.5</v>
      </c>
      <c r="AF34" s="10">
        <f t="shared" si="7"/>
        <v>437.25</v>
      </c>
      <c r="AG34" s="15">
        <f t="shared" si="4"/>
        <v>0</v>
      </c>
      <c r="AH34" s="1"/>
      <c r="AJ34" s="1"/>
      <c r="AK34" s="1"/>
      <c r="AL34" s="1"/>
      <c r="AN34" s="11"/>
      <c r="AO34" s="11"/>
      <c r="AP34" s="11"/>
    </row>
    <row r="35" spans="1:42" ht="18" customHeight="1">
      <c r="A35" s="1">
        <v>100004</v>
      </c>
      <c r="B35" s="1" t="s">
        <v>121</v>
      </c>
      <c r="C35" s="1" t="s">
        <v>54</v>
      </c>
      <c r="D35" s="1"/>
      <c r="E35" s="1"/>
      <c r="F35" s="1" t="s">
        <v>122</v>
      </c>
      <c r="G35" s="1"/>
      <c r="H35" s="1" t="s">
        <v>52</v>
      </c>
      <c r="I35" s="1"/>
      <c r="J35" s="1"/>
      <c r="K35" s="1"/>
      <c r="L35" s="1">
        <v>1.5</v>
      </c>
      <c r="M35" s="26"/>
      <c r="N35" s="26"/>
      <c r="O35" s="26"/>
      <c r="P35" s="26">
        <f>Table1[[#This Row],[Real Sell ]]+Table1[[#This Row],[Shipping Income]]</f>
        <v>0</v>
      </c>
      <c r="Q35" s="26"/>
      <c r="R35" s="26"/>
      <c r="S35" s="26">
        <f t="shared" si="5"/>
        <v>0</v>
      </c>
      <c r="T35" s="26">
        <f>Table1[[#This Row],[Unit Price]]+Table1[[#This Row],[Shipping Expense]]+Table1[[#This Row],[Amazon fees]]</f>
        <v>0</v>
      </c>
      <c r="U35" s="26">
        <f>Table1[[#This Row],[Total income]]-Table1[[#This Row],[Total Expense]]</f>
        <v>0</v>
      </c>
      <c r="V35" s="26">
        <f t="shared" si="6"/>
        <v>1.05</v>
      </c>
      <c r="W35" s="1">
        <v>21</v>
      </c>
      <c r="X35" s="7">
        <f>Table1[[#This Row],[Unit Price]]*Table1[[#This Row],[Quantity in Stock]]</f>
        <v>0</v>
      </c>
      <c r="Y35" s="20">
        <v>0.82</v>
      </c>
      <c r="Z35" s="20">
        <f t="shared" si="0"/>
        <v>24.599999999999998</v>
      </c>
      <c r="AA35" s="14">
        <v>120</v>
      </c>
      <c r="AB35" s="1">
        <v>20</v>
      </c>
      <c r="AC35" s="1">
        <f t="shared" si="1"/>
        <v>16.399999999999999</v>
      </c>
      <c r="AD35" s="10">
        <f t="shared" si="2"/>
        <v>114.79999999999998</v>
      </c>
      <c r="AE35" s="10">
        <f t="shared" si="3"/>
        <v>229.59999999999997</v>
      </c>
      <c r="AF35" s="10">
        <f t="shared" si="7"/>
        <v>114.79999999999998</v>
      </c>
      <c r="AG35" s="15">
        <f t="shared" si="4"/>
        <v>0</v>
      </c>
      <c r="AH35" s="1"/>
      <c r="AJ35" s="1"/>
      <c r="AK35" s="1"/>
      <c r="AL35" s="1"/>
      <c r="AN35" s="11"/>
      <c r="AO35" s="11"/>
      <c r="AP35" s="11"/>
    </row>
    <row r="36" spans="1:42" ht="18" customHeight="1">
      <c r="A36" s="1">
        <v>100008</v>
      </c>
      <c r="B36" s="1" t="s">
        <v>123</v>
      </c>
      <c r="C36" s="1" t="s">
        <v>54</v>
      </c>
      <c r="D36" s="1"/>
      <c r="E36" s="1"/>
      <c r="F36" s="1" t="s">
        <v>124</v>
      </c>
      <c r="G36" s="1"/>
      <c r="H36" s="1" t="s">
        <v>52</v>
      </c>
      <c r="I36" s="1"/>
      <c r="J36" s="1"/>
      <c r="K36" s="1"/>
      <c r="L36" s="1">
        <v>1.5</v>
      </c>
      <c r="M36" s="26"/>
      <c r="N36" s="26"/>
      <c r="O36" s="26"/>
      <c r="P36" s="26">
        <f>Table1[[#This Row],[Real Sell ]]+Table1[[#This Row],[Shipping Income]]</f>
        <v>0</v>
      </c>
      <c r="Q36" s="26"/>
      <c r="R36" s="26"/>
      <c r="S36" s="26">
        <f t="shared" si="5"/>
        <v>0</v>
      </c>
      <c r="T36" s="26">
        <f>Table1[[#This Row],[Unit Price]]+Table1[[#This Row],[Shipping Expense]]+Table1[[#This Row],[Amazon fees]]</f>
        <v>0</v>
      </c>
      <c r="U36" s="26">
        <f>Table1[[#This Row],[Total income]]-Table1[[#This Row],[Total Expense]]</f>
        <v>0</v>
      </c>
      <c r="V36" s="26">
        <f t="shared" si="6"/>
        <v>1.05</v>
      </c>
      <c r="W36" s="1">
        <v>151</v>
      </c>
      <c r="X36" s="7">
        <f>Table1[[#This Row],[Unit Price]]*Table1[[#This Row],[Quantity in Stock]]</f>
        <v>0</v>
      </c>
      <c r="Y36" s="20">
        <v>0.1</v>
      </c>
      <c r="Z36" s="20">
        <f t="shared" si="0"/>
        <v>3</v>
      </c>
      <c r="AA36" s="14">
        <v>120</v>
      </c>
      <c r="AB36" s="1">
        <v>20</v>
      </c>
      <c r="AC36" s="1">
        <f t="shared" si="1"/>
        <v>2</v>
      </c>
      <c r="AD36" s="10">
        <f t="shared" si="2"/>
        <v>14</v>
      </c>
      <c r="AE36" s="10">
        <f t="shared" si="3"/>
        <v>28</v>
      </c>
      <c r="AF36" s="10">
        <f t="shared" si="7"/>
        <v>14</v>
      </c>
      <c r="AG36" s="15">
        <f t="shared" si="4"/>
        <v>0</v>
      </c>
      <c r="AH36" s="1"/>
      <c r="AJ36" s="1"/>
      <c r="AK36" s="1"/>
      <c r="AL36" s="1"/>
      <c r="AN36" s="11"/>
      <c r="AO36" s="11"/>
      <c r="AP36" s="11"/>
    </row>
    <row r="37" spans="1:42" ht="18" customHeight="1">
      <c r="A37" s="1">
        <v>300014</v>
      </c>
      <c r="B37" s="1" t="s">
        <v>125</v>
      </c>
      <c r="C37" s="1" t="s">
        <v>126</v>
      </c>
      <c r="D37" s="1"/>
      <c r="E37" s="1"/>
      <c r="F37" s="1" t="s">
        <v>127</v>
      </c>
      <c r="G37" s="1"/>
      <c r="H37" s="1" t="s">
        <v>52</v>
      </c>
      <c r="I37" s="1"/>
      <c r="J37" s="1"/>
      <c r="K37" s="1"/>
      <c r="L37" s="1"/>
      <c r="M37" s="26"/>
      <c r="N37" s="26"/>
      <c r="O37" s="26"/>
      <c r="P37" s="26">
        <f>Table1[[#This Row],[Real Sell ]]+Table1[[#This Row],[Shipping Income]]</f>
        <v>0</v>
      </c>
      <c r="Q37" s="26"/>
      <c r="R37" s="26"/>
      <c r="S37" s="26">
        <f t="shared" si="5"/>
        <v>0</v>
      </c>
      <c r="T37" s="26">
        <f>Table1[[#This Row],[Unit Price]]+Table1[[#This Row],[Shipping Expense]]+Table1[[#This Row],[Amazon fees]]</f>
        <v>0</v>
      </c>
      <c r="U37" s="26">
        <f>Table1[[#This Row],[Total income]]-Table1[[#This Row],[Total Expense]]</f>
        <v>0</v>
      </c>
      <c r="V37" s="26">
        <f t="shared" si="6"/>
        <v>1.05</v>
      </c>
      <c r="W37" s="1">
        <v>109</v>
      </c>
      <c r="X37" s="7">
        <f>Table1[[#This Row],[Unit Price]]*Table1[[#This Row],[Quantity in Stock]]</f>
        <v>0</v>
      </c>
      <c r="Y37" s="20">
        <v>0.74</v>
      </c>
      <c r="Z37" s="20">
        <f t="shared" si="0"/>
        <v>22.2</v>
      </c>
      <c r="AA37" s="14">
        <v>120</v>
      </c>
      <c r="AB37" s="1">
        <v>20</v>
      </c>
      <c r="AC37" s="1">
        <f t="shared" si="1"/>
        <v>14.8</v>
      </c>
      <c r="AD37" s="10">
        <f t="shared" si="2"/>
        <v>103.6</v>
      </c>
      <c r="AE37" s="10">
        <f t="shared" si="3"/>
        <v>207.2</v>
      </c>
      <c r="AF37" s="10">
        <f t="shared" si="7"/>
        <v>103.6</v>
      </c>
      <c r="AG37" s="15">
        <f t="shared" si="4"/>
        <v>0</v>
      </c>
      <c r="AH37" s="1"/>
      <c r="AJ37" s="1"/>
      <c r="AK37" s="1"/>
      <c r="AL37" s="1"/>
      <c r="AN37" s="11"/>
      <c r="AO37" s="11"/>
      <c r="AP37" s="11"/>
    </row>
    <row r="38" spans="1:42" ht="18" customHeight="1">
      <c r="A38" s="1">
        <v>100027</v>
      </c>
      <c r="B38" s="1" t="s">
        <v>128</v>
      </c>
      <c r="C38" s="1" t="s">
        <v>54</v>
      </c>
      <c r="D38" s="1"/>
      <c r="E38" s="1"/>
      <c r="F38" s="1" t="s">
        <v>129</v>
      </c>
      <c r="G38" s="1"/>
      <c r="H38" s="1" t="s">
        <v>52</v>
      </c>
      <c r="I38" s="1"/>
      <c r="J38" s="1"/>
      <c r="K38" s="1"/>
      <c r="L38" s="1">
        <v>1.5</v>
      </c>
      <c r="M38" s="26"/>
      <c r="N38" s="26"/>
      <c r="O38" s="26"/>
      <c r="P38" s="26">
        <f>Table1[[#This Row],[Real Sell ]]+Table1[[#This Row],[Shipping Income]]</f>
        <v>0</v>
      </c>
      <c r="Q38" s="26"/>
      <c r="R38" s="26"/>
      <c r="S38" s="26">
        <f t="shared" si="5"/>
        <v>0</v>
      </c>
      <c r="T38" s="26">
        <f>Table1[[#This Row],[Unit Price]]+Table1[[#This Row],[Shipping Expense]]+Table1[[#This Row],[Amazon fees]]</f>
        <v>0</v>
      </c>
      <c r="U38" s="26">
        <f>Table1[[#This Row],[Total income]]-Table1[[#This Row],[Total Expense]]</f>
        <v>0</v>
      </c>
      <c r="V38" s="26">
        <f t="shared" si="6"/>
        <v>1.05</v>
      </c>
      <c r="W38" s="1">
        <v>112</v>
      </c>
      <c r="X38" s="7">
        <f>Table1[[#This Row],[Unit Price]]*Table1[[#This Row],[Quantity in Stock]]</f>
        <v>0</v>
      </c>
      <c r="Y38" s="20">
        <v>0.38</v>
      </c>
      <c r="Z38" s="20">
        <f t="shared" si="0"/>
        <v>11.4</v>
      </c>
      <c r="AA38" s="14">
        <v>120</v>
      </c>
      <c r="AB38" s="1">
        <v>20</v>
      </c>
      <c r="AC38" s="1">
        <f t="shared" si="1"/>
        <v>7.6</v>
      </c>
      <c r="AD38" s="10">
        <f t="shared" si="2"/>
        <v>53.2</v>
      </c>
      <c r="AE38" s="10">
        <f t="shared" si="3"/>
        <v>106.4</v>
      </c>
      <c r="AF38" s="10">
        <f t="shared" si="7"/>
        <v>53.2</v>
      </c>
      <c r="AG38" s="15">
        <f t="shared" si="4"/>
        <v>0</v>
      </c>
      <c r="AH38" s="1"/>
      <c r="AJ38" s="1"/>
      <c r="AK38" s="1"/>
      <c r="AL38" s="1"/>
      <c r="AN38" s="11"/>
      <c r="AO38" s="11"/>
      <c r="AP38" s="11"/>
    </row>
    <row r="39" spans="1:42" ht="18" customHeight="1">
      <c r="A39" s="1">
        <v>100009</v>
      </c>
      <c r="B39" s="1" t="s">
        <v>130</v>
      </c>
      <c r="C39" s="1" t="s">
        <v>54</v>
      </c>
      <c r="D39" s="1"/>
      <c r="E39" s="1"/>
      <c r="F39" s="1" t="s">
        <v>131</v>
      </c>
      <c r="G39" s="1"/>
      <c r="H39" s="1" t="s">
        <v>52</v>
      </c>
      <c r="I39" s="1"/>
      <c r="J39" s="1"/>
      <c r="K39" s="1"/>
      <c r="L39" s="1"/>
      <c r="M39" s="26"/>
      <c r="N39" s="26"/>
      <c r="O39" s="26"/>
      <c r="P39" s="26">
        <f>Table1[[#This Row],[Real Sell ]]+Table1[[#This Row],[Shipping Income]]</f>
        <v>0</v>
      </c>
      <c r="Q39" s="26"/>
      <c r="R39" s="26"/>
      <c r="S39" s="26">
        <f t="shared" si="5"/>
        <v>0</v>
      </c>
      <c r="T39" s="26">
        <f>Table1[[#This Row],[Unit Price]]+Table1[[#This Row],[Shipping Expense]]+Table1[[#This Row],[Amazon fees]]</f>
        <v>0</v>
      </c>
      <c r="U39" s="26">
        <f>Table1[[#This Row],[Total income]]-Table1[[#This Row],[Total Expense]]</f>
        <v>0</v>
      </c>
      <c r="V39" s="26">
        <f t="shared" si="6"/>
        <v>1.05</v>
      </c>
      <c r="W39" s="1">
        <v>115</v>
      </c>
      <c r="X39" s="7">
        <f>Table1[[#This Row],[Unit Price]]*Table1[[#This Row],[Quantity in Stock]]</f>
        <v>0</v>
      </c>
      <c r="Y39" s="20">
        <v>0.1</v>
      </c>
      <c r="Z39" s="20">
        <f t="shared" ref="Z39:Z70" si="8">Y39*30</f>
        <v>3</v>
      </c>
      <c r="AA39" s="14">
        <v>120</v>
      </c>
      <c r="AB39" s="1">
        <v>20</v>
      </c>
      <c r="AC39" s="1">
        <f t="shared" si="1"/>
        <v>2</v>
      </c>
      <c r="AD39" s="10">
        <f t="shared" si="2"/>
        <v>14</v>
      </c>
      <c r="AE39" s="10">
        <f t="shared" si="3"/>
        <v>28</v>
      </c>
      <c r="AF39" s="10">
        <f t="shared" si="7"/>
        <v>14</v>
      </c>
      <c r="AG39" s="15">
        <f t="shared" si="4"/>
        <v>0</v>
      </c>
      <c r="AH39" s="1"/>
      <c r="AJ39" s="1"/>
      <c r="AK39" s="1"/>
      <c r="AL39" s="1"/>
      <c r="AN39" s="11"/>
      <c r="AO39" s="11"/>
      <c r="AP39" s="11"/>
    </row>
    <row r="40" spans="1:42" ht="18" customHeight="1">
      <c r="A40" s="1">
        <v>100012</v>
      </c>
      <c r="B40" s="1" t="s">
        <v>132</v>
      </c>
      <c r="C40" s="1" t="s">
        <v>54</v>
      </c>
      <c r="D40" s="1"/>
      <c r="E40" s="1"/>
      <c r="F40" s="1" t="s">
        <v>133</v>
      </c>
      <c r="G40" s="1"/>
      <c r="H40" s="1" t="s">
        <v>52</v>
      </c>
      <c r="I40" s="1"/>
      <c r="J40" s="1"/>
      <c r="K40" s="1"/>
      <c r="L40" s="1">
        <v>1.5</v>
      </c>
      <c r="M40" s="26"/>
      <c r="N40" s="26"/>
      <c r="O40" s="26"/>
      <c r="P40" s="26">
        <f>Table1[[#This Row],[Real Sell ]]+Table1[[#This Row],[Shipping Income]]</f>
        <v>0</v>
      </c>
      <c r="Q40" s="26"/>
      <c r="R40" s="26"/>
      <c r="S40" s="26">
        <f t="shared" si="5"/>
        <v>0</v>
      </c>
      <c r="T40" s="26">
        <f>Table1[[#This Row],[Unit Price]]+Table1[[#This Row],[Shipping Expense]]+Table1[[#This Row],[Amazon fees]]</f>
        <v>0</v>
      </c>
      <c r="U40" s="26">
        <f>Table1[[#This Row],[Total income]]-Table1[[#This Row],[Total Expense]]</f>
        <v>0</v>
      </c>
      <c r="V40" s="26">
        <f t="shared" si="6"/>
        <v>1.05</v>
      </c>
      <c r="W40" s="1">
        <v>95</v>
      </c>
      <c r="X40" s="7">
        <f>Table1[[#This Row],[Unit Price]]*Table1[[#This Row],[Quantity in Stock]]</f>
        <v>0</v>
      </c>
      <c r="Y40" s="20">
        <v>0.88</v>
      </c>
      <c r="Z40" s="20">
        <f t="shared" si="8"/>
        <v>26.4</v>
      </c>
      <c r="AA40" s="14">
        <v>120</v>
      </c>
      <c r="AB40" s="1">
        <v>20</v>
      </c>
      <c r="AC40" s="1">
        <f t="shared" si="1"/>
        <v>17.600000000000001</v>
      </c>
      <c r="AD40" s="10">
        <f t="shared" si="2"/>
        <v>123.19999999999999</v>
      </c>
      <c r="AE40" s="10">
        <f t="shared" si="3"/>
        <v>246.39999999999998</v>
      </c>
      <c r="AF40" s="10">
        <f t="shared" ref="AF40:AF68" si="9">Y40*AA40+AC40</f>
        <v>123.19999999999999</v>
      </c>
      <c r="AG40" s="15">
        <f t="shared" si="4"/>
        <v>0</v>
      </c>
      <c r="AH40" s="1"/>
      <c r="AJ40" s="1"/>
      <c r="AK40" s="1"/>
      <c r="AL40" s="1"/>
      <c r="AN40" s="11"/>
      <c r="AO40" s="11"/>
      <c r="AP40" s="11"/>
    </row>
    <row r="41" spans="1:42" ht="18" customHeight="1">
      <c r="A41" s="1">
        <v>100016</v>
      </c>
      <c r="B41" s="1" t="s">
        <v>134</v>
      </c>
      <c r="C41" s="1" t="s">
        <v>54</v>
      </c>
      <c r="D41" s="1"/>
      <c r="E41" s="1"/>
      <c r="F41" s="1" t="s">
        <v>135</v>
      </c>
      <c r="G41" s="1"/>
      <c r="H41" s="1" t="s">
        <v>52</v>
      </c>
      <c r="I41" s="1"/>
      <c r="J41" s="1"/>
      <c r="K41" s="1"/>
      <c r="L41" s="1">
        <v>1.5</v>
      </c>
      <c r="M41" s="26"/>
      <c r="N41" s="26"/>
      <c r="O41" s="26"/>
      <c r="P41" s="26">
        <f>Table1[[#This Row],[Real Sell ]]+Table1[[#This Row],[Shipping Income]]</f>
        <v>0</v>
      </c>
      <c r="Q41" s="26"/>
      <c r="R41" s="26"/>
      <c r="S41" s="26">
        <f t="shared" si="5"/>
        <v>0</v>
      </c>
      <c r="T41" s="26">
        <f>Table1[[#This Row],[Unit Price]]+Table1[[#This Row],[Shipping Expense]]+Table1[[#This Row],[Amazon fees]]</f>
        <v>0</v>
      </c>
      <c r="U41" s="26">
        <f>Table1[[#This Row],[Total income]]-Table1[[#This Row],[Total Expense]]</f>
        <v>0</v>
      </c>
      <c r="V41" s="26">
        <f t="shared" si="6"/>
        <v>1.05</v>
      </c>
      <c r="W41" s="1">
        <v>99</v>
      </c>
      <c r="X41" s="7">
        <f>Table1[[#This Row],[Unit Price]]*Table1[[#This Row],[Quantity in Stock]]</f>
        <v>0</v>
      </c>
      <c r="Y41" s="20">
        <v>0.1</v>
      </c>
      <c r="Z41" s="20">
        <f t="shared" si="8"/>
        <v>3</v>
      </c>
      <c r="AA41" s="14">
        <v>120</v>
      </c>
      <c r="AB41" s="1">
        <v>20</v>
      </c>
      <c r="AC41" s="1">
        <f t="shared" si="1"/>
        <v>2</v>
      </c>
      <c r="AD41" s="10">
        <f t="shared" si="2"/>
        <v>14</v>
      </c>
      <c r="AE41" s="10">
        <f t="shared" si="3"/>
        <v>28</v>
      </c>
      <c r="AF41" s="10">
        <f t="shared" si="9"/>
        <v>14</v>
      </c>
      <c r="AG41" s="15">
        <f t="shared" si="4"/>
        <v>0</v>
      </c>
      <c r="AH41" s="1"/>
      <c r="AJ41" s="1"/>
      <c r="AK41" s="1"/>
      <c r="AL41" s="1"/>
      <c r="AN41" s="11"/>
      <c r="AO41" s="11"/>
      <c r="AP41" s="11"/>
    </row>
    <row r="42" spans="1:42" ht="18" customHeight="1">
      <c r="A42" s="1">
        <v>100018</v>
      </c>
      <c r="B42" s="1" t="s">
        <v>136</v>
      </c>
      <c r="C42" s="1" t="s">
        <v>54</v>
      </c>
      <c r="D42" s="1"/>
      <c r="E42" s="1"/>
      <c r="F42" s="1" t="s">
        <v>137</v>
      </c>
      <c r="G42" s="1"/>
      <c r="H42" s="1" t="s">
        <v>52</v>
      </c>
      <c r="I42" s="1"/>
      <c r="J42" s="1"/>
      <c r="K42" s="1"/>
      <c r="L42" s="1">
        <v>1.5</v>
      </c>
      <c r="M42" s="26"/>
      <c r="N42" s="26"/>
      <c r="O42" s="26"/>
      <c r="P42" s="26">
        <f>Table1[[#This Row],[Real Sell ]]+Table1[[#This Row],[Shipping Income]]</f>
        <v>0</v>
      </c>
      <c r="Q42" s="26"/>
      <c r="R42" s="26"/>
      <c r="S42" s="26">
        <f t="shared" si="5"/>
        <v>0</v>
      </c>
      <c r="T42" s="26">
        <f>Table1[[#This Row],[Unit Price]]+Table1[[#This Row],[Shipping Expense]]+Table1[[#This Row],[Amazon fees]]</f>
        <v>0</v>
      </c>
      <c r="U42" s="26">
        <f>Table1[[#This Row],[Total income]]-Table1[[#This Row],[Total Expense]]</f>
        <v>0</v>
      </c>
      <c r="V42" s="26">
        <f t="shared" si="6"/>
        <v>1.05</v>
      </c>
      <c r="W42" s="1">
        <v>97</v>
      </c>
      <c r="X42" s="7">
        <f>Table1[[#This Row],[Unit Price]]*Table1[[#This Row],[Quantity in Stock]]</f>
        <v>0</v>
      </c>
      <c r="Y42" s="20">
        <v>0.33</v>
      </c>
      <c r="Z42" s="20">
        <f t="shared" si="8"/>
        <v>9.9</v>
      </c>
      <c r="AA42" s="14">
        <v>120</v>
      </c>
      <c r="AB42" s="1">
        <v>20</v>
      </c>
      <c r="AC42" s="1">
        <f t="shared" si="1"/>
        <v>6.6000000000000005</v>
      </c>
      <c r="AD42" s="10">
        <f t="shared" si="2"/>
        <v>46.2</v>
      </c>
      <c r="AE42" s="10">
        <f t="shared" si="3"/>
        <v>92.4</v>
      </c>
      <c r="AF42" s="10">
        <f t="shared" si="9"/>
        <v>46.2</v>
      </c>
      <c r="AG42" s="15">
        <f t="shared" si="4"/>
        <v>0</v>
      </c>
      <c r="AH42" s="1"/>
      <c r="AJ42" s="1"/>
      <c r="AK42" s="1"/>
      <c r="AL42" s="1"/>
      <c r="AN42" s="11"/>
      <c r="AO42" s="11"/>
      <c r="AP42" s="11"/>
    </row>
    <row r="43" spans="1:42" ht="18" customHeight="1">
      <c r="A43" s="1">
        <v>100040</v>
      </c>
      <c r="B43" s="1" t="s">
        <v>138</v>
      </c>
      <c r="C43" s="1" t="s">
        <v>139</v>
      </c>
      <c r="D43" s="1"/>
      <c r="E43" s="1"/>
      <c r="F43" s="1" t="s">
        <v>140</v>
      </c>
      <c r="G43" s="1"/>
      <c r="H43" s="1" t="s">
        <v>52</v>
      </c>
      <c r="I43" s="1"/>
      <c r="J43" s="1"/>
      <c r="K43" s="1"/>
      <c r="L43" s="1">
        <v>1.5</v>
      </c>
      <c r="M43" s="26"/>
      <c r="N43" s="26"/>
      <c r="O43" s="26"/>
      <c r="P43" s="26">
        <f>Table1[[#This Row],[Real Sell ]]+Table1[[#This Row],[Shipping Income]]</f>
        <v>0</v>
      </c>
      <c r="Q43" s="26"/>
      <c r="R43" s="26"/>
      <c r="S43" s="26">
        <f t="shared" si="5"/>
        <v>0</v>
      </c>
      <c r="T43" s="26">
        <f>Table1[[#This Row],[Unit Price]]+Table1[[#This Row],[Shipping Expense]]+Table1[[#This Row],[Amazon fees]]</f>
        <v>0</v>
      </c>
      <c r="U43" s="26">
        <f>Table1[[#This Row],[Total income]]-Table1[[#This Row],[Total Expense]]</f>
        <v>0</v>
      </c>
      <c r="V43" s="26">
        <f t="shared" si="6"/>
        <v>1.05</v>
      </c>
      <c r="W43" s="1">
        <v>94</v>
      </c>
      <c r="X43" s="7">
        <f>Table1[[#This Row],[Unit Price]]*Table1[[#This Row],[Quantity in Stock]]</f>
        <v>0</v>
      </c>
      <c r="Y43" s="20">
        <v>0.1</v>
      </c>
      <c r="Z43" s="20">
        <f t="shared" si="8"/>
        <v>3</v>
      </c>
      <c r="AA43" s="14">
        <v>120</v>
      </c>
      <c r="AB43" s="1">
        <v>20</v>
      </c>
      <c r="AC43" s="1">
        <f t="shared" si="1"/>
        <v>2</v>
      </c>
      <c r="AD43" s="10">
        <f t="shared" si="2"/>
        <v>14</v>
      </c>
      <c r="AE43" s="10">
        <f t="shared" si="3"/>
        <v>28</v>
      </c>
      <c r="AF43" s="10">
        <f t="shared" si="9"/>
        <v>14</v>
      </c>
      <c r="AG43" s="15">
        <f t="shared" si="4"/>
        <v>0</v>
      </c>
      <c r="AH43" s="1"/>
      <c r="AJ43" s="1"/>
      <c r="AK43" s="1"/>
      <c r="AL43" s="1"/>
      <c r="AN43" s="11"/>
      <c r="AO43" s="11"/>
      <c r="AP43" s="11"/>
    </row>
    <row r="44" spans="1:42" ht="18" customHeight="1">
      <c r="A44" s="1">
        <v>100010</v>
      </c>
      <c r="B44" s="1" t="s">
        <v>141</v>
      </c>
      <c r="C44" s="1" t="s">
        <v>142</v>
      </c>
      <c r="D44" s="1"/>
      <c r="E44" s="1"/>
      <c r="F44" s="1" t="s">
        <v>143</v>
      </c>
      <c r="G44" s="1"/>
      <c r="H44" s="1" t="s">
        <v>52</v>
      </c>
      <c r="I44" s="1"/>
      <c r="J44" s="1"/>
      <c r="K44" s="1"/>
      <c r="L44" s="1">
        <v>1.5</v>
      </c>
      <c r="M44" s="26"/>
      <c r="N44" s="26"/>
      <c r="O44" s="26"/>
      <c r="P44" s="26">
        <f>Table1[[#This Row],[Real Sell ]]+Table1[[#This Row],[Shipping Income]]</f>
        <v>0</v>
      </c>
      <c r="Q44" s="26"/>
      <c r="R44" s="26"/>
      <c r="S44" s="26">
        <f t="shared" si="5"/>
        <v>0</v>
      </c>
      <c r="T44" s="26">
        <f>Table1[[#This Row],[Unit Price]]+Table1[[#This Row],[Shipping Expense]]+Table1[[#This Row],[Amazon fees]]</f>
        <v>0</v>
      </c>
      <c r="U44" s="26">
        <f>Table1[[#This Row],[Total income]]-Table1[[#This Row],[Total Expense]]</f>
        <v>0</v>
      </c>
      <c r="V44" s="26">
        <f t="shared" si="6"/>
        <v>1.05</v>
      </c>
      <c r="W44" s="1">
        <v>93</v>
      </c>
      <c r="X44" s="7">
        <f>Table1[[#This Row],[Unit Price]]*Table1[[#This Row],[Quantity in Stock]]</f>
        <v>0</v>
      </c>
      <c r="Y44" s="20">
        <v>0.1</v>
      </c>
      <c r="Z44" s="20">
        <f t="shared" si="8"/>
        <v>3</v>
      </c>
      <c r="AA44" s="14">
        <v>120</v>
      </c>
      <c r="AB44" s="1">
        <v>20</v>
      </c>
      <c r="AC44" s="1">
        <f t="shared" si="1"/>
        <v>2</v>
      </c>
      <c r="AD44" s="10">
        <f t="shared" si="2"/>
        <v>14</v>
      </c>
      <c r="AE44" s="10">
        <f t="shared" si="3"/>
        <v>28</v>
      </c>
      <c r="AF44" s="10">
        <f t="shared" si="9"/>
        <v>14</v>
      </c>
      <c r="AG44" s="15">
        <f t="shared" si="4"/>
        <v>0</v>
      </c>
      <c r="AH44" s="1"/>
      <c r="AJ44" s="1"/>
      <c r="AK44" s="1"/>
      <c r="AL44" s="1"/>
      <c r="AN44" s="11"/>
      <c r="AO44" s="11"/>
      <c r="AP44" s="11"/>
    </row>
    <row r="45" spans="1:42" ht="18" customHeight="1">
      <c r="A45" s="1">
        <v>100014</v>
      </c>
      <c r="B45" s="1" t="s">
        <v>144</v>
      </c>
      <c r="C45" s="1" t="s">
        <v>145</v>
      </c>
      <c r="D45" s="1"/>
      <c r="E45" s="1"/>
      <c r="F45" s="1" t="s">
        <v>146</v>
      </c>
      <c r="G45" s="1"/>
      <c r="H45" s="1" t="s">
        <v>52</v>
      </c>
      <c r="I45" s="1"/>
      <c r="J45" s="1"/>
      <c r="K45" s="1"/>
      <c r="L45" s="1">
        <v>1.5</v>
      </c>
      <c r="M45" s="26"/>
      <c r="N45" s="26"/>
      <c r="O45" s="26"/>
      <c r="P45" s="26">
        <f>Table1[[#This Row],[Real Sell ]]+Table1[[#This Row],[Shipping Income]]</f>
        <v>0</v>
      </c>
      <c r="Q45" s="26"/>
      <c r="R45" s="26"/>
      <c r="S45" s="26">
        <f t="shared" si="5"/>
        <v>0</v>
      </c>
      <c r="T45" s="26">
        <f>Table1[[#This Row],[Unit Price]]+Table1[[#This Row],[Shipping Expense]]+Table1[[#This Row],[Amazon fees]]</f>
        <v>0</v>
      </c>
      <c r="U45" s="26">
        <f>Table1[[#This Row],[Total income]]-Table1[[#This Row],[Total Expense]]</f>
        <v>0</v>
      </c>
      <c r="V45" s="26">
        <f t="shared" si="6"/>
        <v>1.05</v>
      </c>
      <c r="W45" s="1">
        <v>90</v>
      </c>
      <c r="X45" s="7">
        <f>Table1[[#This Row],[Unit Price]]*Table1[[#This Row],[Quantity in Stock]]</f>
        <v>0</v>
      </c>
      <c r="Y45" s="20">
        <v>0.1</v>
      </c>
      <c r="Z45" s="20">
        <f t="shared" si="8"/>
        <v>3</v>
      </c>
      <c r="AA45" s="14">
        <v>120</v>
      </c>
      <c r="AB45" s="1">
        <v>20</v>
      </c>
      <c r="AC45" s="1">
        <f t="shared" si="1"/>
        <v>2</v>
      </c>
      <c r="AD45" s="10">
        <f t="shared" si="2"/>
        <v>14</v>
      </c>
      <c r="AE45" s="10">
        <f t="shared" si="3"/>
        <v>28</v>
      </c>
      <c r="AF45" s="10">
        <f t="shared" si="9"/>
        <v>14</v>
      </c>
      <c r="AG45" s="15">
        <f t="shared" si="4"/>
        <v>0</v>
      </c>
      <c r="AH45" s="1"/>
      <c r="AJ45" s="1"/>
      <c r="AK45" s="1"/>
      <c r="AL45" s="1"/>
      <c r="AN45" s="11"/>
      <c r="AO45" s="11"/>
      <c r="AP45" s="11"/>
    </row>
    <row r="46" spans="1:42" ht="18" customHeight="1">
      <c r="A46" s="1">
        <v>100017</v>
      </c>
      <c r="B46" s="1" t="s">
        <v>147</v>
      </c>
      <c r="C46" s="1" t="s">
        <v>54</v>
      </c>
      <c r="D46" s="1"/>
      <c r="E46" s="1"/>
      <c r="F46" s="1" t="s">
        <v>148</v>
      </c>
      <c r="G46" s="1"/>
      <c r="H46" s="1" t="s">
        <v>52</v>
      </c>
      <c r="I46" s="1"/>
      <c r="J46" s="1"/>
      <c r="K46" s="1"/>
      <c r="L46" s="1">
        <v>1.5</v>
      </c>
      <c r="M46" s="26"/>
      <c r="N46" s="26"/>
      <c r="O46" s="26"/>
      <c r="P46" s="26">
        <f>Table1[[#This Row],[Real Sell ]]+Table1[[#This Row],[Shipping Income]]</f>
        <v>0</v>
      </c>
      <c r="Q46" s="26"/>
      <c r="R46" s="26"/>
      <c r="S46" s="26">
        <f t="shared" si="5"/>
        <v>0</v>
      </c>
      <c r="T46" s="26">
        <f>Table1[[#This Row],[Unit Price]]+Table1[[#This Row],[Shipping Expense]]+Table1[[#This Row],[Amazon fees]]</f>
        <v>0</v>
      </c>
      <c r="U46" s="26">
        <f>Table1[[#This Row],[Total income]]-Table1[[#This Row],[Total Expense]]</f>
        <v>0</v>
      </c>
      <c r="V46" s="26">
        <f t="shared" si="6"/>
        <v>1.05</v>
      </c>
      <c r="W46" s="1">
        <v>89</v>
      </c>
      <c r="X46" s="7">
        <f>Table1[[#This Row],[Unit Price]]*Table1[[#This Row],[Quantity in Stock]]</f>
        <v>0</v>
      </c>
      <c r="Y46" s="20">
        <v>0.1</v>
      </c>
      <c r="Z46" s="20">
        <f t="shared" si="8"/>
        <v>3</v>
      </c>
      <c r="AA46" s="14">
        <v>120</v>
      </c>
      <c r="AB46" s="1">
        <v>20</v>
      </c>
      <c r="AC46" s="1">
        <f t="shared" si="1"/>
        <v>2</v>
      </c>
      <c r="AD46" s="10">
        <f t="shared" si="2"/>
        <v>14</v>
      </c>
      <c r="AE46" s="10">
        <f t="shared" si="3"/>
        <v>28</v>
      </c>
      <c r="AF46" s="10">
        <f t="shared" si="9"/>
        <v>14</v>
      </c>
      <c r="AG46" s="15">
        <f t="shared" si="4"/>
        <v>0</v>
      </c>
      <c r="AH46" s="1"/>
      <c r="AJ46" s="1"/>
      <c r="AK46" s="1"/>
      <c r="AL46" s="1"/>
      <c r="AN46" s="11"/>
      <c r="AO46" s="11"/>
      <c r="AP46" s="11"/>
    </row>
    <row r="47" spans="1:42" ht="16.5" customHeight="1">
      <c r="A47" s="1">
        <v>100023</v>
      </c>
      <c r="B47" s="1" t="s">
        <v>149</v>
      </c>
      <c r="C47" s="1" t="s">
        <v>54</v>
      </c>
      <c r="D47" s="1"/>
      <c r="E47" s="1"/>
      <c r="F47" s="1" t="s">
        <v>150</v>
      </c>
      <c r="G47" s="1"/>
      <c r="H47" s="1" t="s">
        <v>52</v>
      </c>
      <c r="I47" s="1"/>
      <c r="J47" s="1"/>
      <c r="K47" s="1"/>
      <c r="L47" s="1">
        <v>1.5</v>
      </c>
      <c r="M47" s="26"/>
      <c r="N47" s="26"/>
      <c r="O47" s="26"/>
      <c r="P47" s="26">
        <f>Table1[[#This Row],[Real Sell ]]+Table1[[#This Row],[Shipping Income]]</f>
        <v>0</v>
      </c>
      <c r="Q47" s="26"/>
      <c r="R47" s="26"/>
      <c r="S47" s="26">
        <f t="shared" si="5"/>
        <v>0</v>
      </c>
      <c r="T47" s="26">
        <f>Table1[[#This Row],[Unit Price]]+Table1[[#This Row],[Shipping Expense]]+Table1[[#This Row],[Amazon fees]]</f>
        <v>0</v>
      </c>
      <c r="U47" s="26">
        <f>Table1[[#This Row],[Total income]]-Table1[[#This Row],[Total Expense]]</f>
        <v>0</v>
      </c>
      <c r="V47" s="26">
        <f t="shared" si="6"/>
        <v>1.05</v>
      </c>
      <c r="W47" s="1">
        <v>80</v>
      </c>
      <c r="X47" s="7">
        <f>Table1[[#This Row],[Unit Price]]*Table1[[#This Row],[Quantity in Stock]]</f>
        <v>0</v>
      </c>
      <c r="Y47" s="20">
        <v>0</v>
      </c>
      <c r="Z47" s="20">
        <f t="shared" si="8"/>
        <v>0</v>
      </c>
      <c r="AA47" s="14">
        <v>120</v>
      </c>
      <c r="AB47" s="1">
        <v>20</v>
      </c>
      <c r="AC47" s="1">
        <f t="shared" si="1"/>
        <v>0</v>
      </c>
      <c r="AD47" s="10">
        <f t="shared" si="2"/>
        <v>0</v>
      </c>
      <c r="AE47" s="10">
        <f t="shared" si="3"/>
        <v>0</v>
      </c>
      <c r="AF47" s="10">
        <f t="shared" si="9"/>
        <v>0</v>
      </c>
      <c r="AG47" s="15">
        <f t="shared" si="4"/>
        <v>0</v>
      </c>
      <c r="AH47" s="1"/>
      <c r="AJ47" s="1"/>
      <c r="AK47" s="1"/>
      <c r="AL47" s="1"/>
      <c r="AN47" s="11"/>
      <c r="AO47" s="11"/>
      <c r="AP47" s="11"/>
    </row>
    <row r="48" spans="1:42" ht="18" customHeight="1">
      <c r="A48" s="1">
        <v>100019</v>
      </c>
      <c r="B48" s="1" t="s">
        <v>151</v>
      </c>
      <c r="C48" s="1" t="s">
        <v>54</v>
      </c>
      <c r="D48" s="1"/>
      <c r="E48" s="1"/>
      <c r="F48" s="1" t="s">
        <v>152</v>
      </c>
      <c r="G48" s="1"/>
      <c r="H48" s="1" t="s">
        <v>52</v>
      </c>
      <c r="I48" s="1"/>
      <c r="J48" s="1"/>
      <c r="K48" s="1"/>
      <c r="L48" s="1">
        <v>1.5</v>
      </c>
      <c r="M48" s="26"/>
      <c r="N48" s="26"/>
      <c r="O48" s="26"/>
      <c r="P48" s="26">
        <f>Table1[[#This Row],[Real Sell ]]+Table1[[#This Row],[Shipping Income]]</f>
        <v>0</v>
      </c>
      <c r="Q48" s="26"/>
      <c r="R48" s="26"/>
      <c r="S48" s="26">
        <f t="shared" si="5"/>
        <v>0</v>
      </c>
      <c r="T48" s="26">
        <f>Table1[[#This Row],[Unit Price]]+Table1[[#This Row],[Shipping Expense]]+Table1[[#This Row],[Amazon fees]]</f>
        <v>0</v>
      </c>
      <c r="U48" s="26">
        <f>Table1[[#This Row],[Total income]]-Table1[[#This Row],[Total Expense]]</f>
        <v>0</v>
      </c>
      <c r="V48" s="26">
        <f t="shared" si="6"/>
        <v>1.05</v>
      </c>
      <c r="W48" s="1">
        <v>78</v>
      </c>
      <c r="X48" s="7">
        <f>Table1[[#This Row],[Unit Price]]*Table1[[#This Row],[Quantity in Stock]]</f>
        <v>0</v>
      </c>
      <c r="Y48" s="20">
        <v>0.1</v>
      </c>
      <c r="Z48" s="20">
        <f t="shared" si="8"/>
        <v>3</v>
      </c>
      <c r="AA48" s="14">
        <v>120</v>
      </c>
      <c r="AB48" s="1">
        <v>20</v>
      </c>
      <c r="AC48" s="1">
        <f t="shared" si="1"/>
        <v>2</v>
      </c>
      <c r="AD48" s="10">
        <f t="shared" si="2"/>
        <v>14</v>
      </c>
      <c r="AE48" s="10">
        <f t="shared" si="3"/>
        <v>28</v>
      </c>
      <c r="AF48" s="10">
        <f t="shared" si="9"/>
        <v>14</v>
      </c>
      <c r="AG48" s="15">
        <f t="shared" si="4"/>
        <v>0</v>
      </c>
      <c r="AH48" s="1"/>
      <c r="AJ48" s="1"/>
      <c r="AK48" s="1"/>
      <c r="AL48" s="1"/>
      <c r="AN48" s="11"/>
      <c r="AO48" s="11"/>
      <c r="AP48" s="11"/>
    </row>
    <row r="49" spans="1:42" ht="18" customHeight="1">
      <c r="A49" s="1">
        <v>200010</v>
      </c>
      <c r="B49" s="1" t="s">
        <v>153</v>
      </c>
      <c r="C49" s="1" t="s">
        <v>154</v>
      </c>
      <c r="D49" s="1"/>
      <c r="E49" s="1"/>
      <c r="F49" s="1" t="s">
        <v>155</v>
      </c>
      <c r="G49" s="1"/>
      <c r="H49" s="1" t="s">
        <v>52</v>
      </c>
      <c r="I49" s="1"/>
      <c r="J49" s="1"/>
      <c r="K49" s="1"/>
      <c r="L49" s="1">
        <v>1</v>
      </c>
      <c r="M49" s="26"/>
      <c r="N49" s="26"/>
      <c r="O49" s="26"/>
      <c r="P49" s="26">
        <f>Table1[[#This Row],[Real Sell ]]+Table1[[#This Row],[Shipping Income]]</f>
        <v>0</v>
      </c>
      <c r="Q49" s="26"/>
      <c r="R49" s="26"/>
      <c r="S49" s="26">
        <f t="shared" si="5"/>
        <v>0</v>
      </c>
      <c r="T49" s="26">
        <f>Table1[[#This Row],[Unit Price]]+Table1[[#This Row],[Shipping Expense]]+Table1[[#This Row],[Amazon fees]]</f>
        <v>0</v>
      </c>
      <c r="U49" s="26">
        <f>Table1[[#This Row],[Total income]]-Table1[[#This Row],[Total Expense]]</f>
        <v>0</v>
      </c>
      <c r="V49" s="26">
        <f t="shared" si="6"/>
        <v>1.05</v>
      </c>
      <c r="W49" s="1">
        <v>72</v>
      </c>
      <c r="X49" s="7">
        <f>Table1[[#This Row],[Unit Price]]*Table1[[#This Row],[Quantity in Stock]]</f>
        <v>0</v>
      </c>
      <c r="Y49" s="20">
        <v>0.22</v>
      </c>
      <c r="Z49" s="20">
        <f t="shared" si="8"/>
        <v>6.6</v>
      </c>
      <c r="AA49" s="14">
        <v>120</v>
      </c>
      <c r="AB49" s="1">
        <v>20</v>
      </c>
      <c r="AC49" s="1">
        <f t="shared" si="1"/>
        <v>4.4000000000000004</v>
      </c>
      <c r="AD49" s="10">
        <f t="shared" si="2"/>
        <v>30.799999999999997</v>
      </c>
      <c r="AE49" s="10">
        <f t="shared" si="3"/>
        <v>61.599999999999994</v>
      </c>
      <c r="AF49" s="10">
        <f t="shared" si="9"/>
        <v>30.799999999999997</v>
      </c>
      <c r="AG49" s="15">
        <f t="shared" si="4"/>
        <v>0</v>
      </c>
      <c r="AH49" s="1"/>
      <c r="AJ49" s="1"/>
      <c r="AK49" s="1"/>
      <c r="AL49" s="1"/>
      <c r="AN49" s="11"/>
      <c r="AO49" s="11"/>
      <c r="AP49" s="11"/>
    </row>
    <row r="50" spans="1:42" ht="18" customHeight="1">
      <c r="A50" s="1">
        <v>100015</v>
      </c>
      <c r="B50" s="1" t="s">
        <v>156</v>
      </c>
      <c r="C50" s="1" t="s">
        <v>54</v>
      </c>
      <c r="D50" s="1"/>
      <c r="E50" s="1"/>
      <c r="F50" s="1" t="s">
        <v>157</v>
      </c>
      <c r="G50" s="1"/>
      <c r="H50" s="1" t="s">
        <v>52</v>
      </c>
      <c r="I50" s="1"/>
      <c r="J50" s="1"/>
      <c r="K50" s="1"/>
      <c r="L50" s="1">
        <v>1.5</v>
      </c>
      <c r="M50" s="26"/>
      <c r="N50" s="26"/>
      <c r="O50" s="26"/>
      <c r="P50" s="26">
        <f>Table1[[#This Row],[Real Sell ]]+Table1[[#This Row],[Shipping Income]]</f>
        <v>0</v>
      </c>
      <c r="Q50" s="26"/>
      <c r="R50" s="26"/>
      <c r="S50" s="26">
        <f t="shared" si="5"/>
        <v>0</v>
      </c>
      <c r="T50" s="26">
        <f>Table1[[#This Row],[Unit Price]]+Table1[[#This Row],[Shipping Expense]]+Table1[[#This Row],[Amazon fees]]</f>
        <v>0</v>
      </c>
      <c r="U50" s="26">
        <f>Table1[[#This Row],[Total income]]-Table1[[#This Row],[Total Expense]]</f>
        <v>0</v>
      </c>
      <c r="V50" s="26">
        <f t="shared" si="6"/>
        <v>1.05</v>
      </c>
      <c r="W50" s="1">
        <v>71</v>
      </c>
      <c r="X50" s="7">
        <f>Table1[[#This Row],[Unit Price]]*Table1[[#This Row],[Quantity in Stock]]</f>
        <v>0</v>
      </c>
      <c r="Y50" s="20">
        <v>0.1</v>
      </c>
      <c r="Z50" s="20">
        <f t="shared" si="8"/>
        <v>3</v>
      </c>
      <c r="AA50" s="14">
        <v>120</v>
      </c>
      <c r="AB50" s="1">
        <v>20</v>
      </c>
      <c r="AC50" s="1">
        <f t="shared" si="1"/>
        <v>2</v>
      </c>
      <c r="AD50" s="10">
        <f t="shared" si="2"/>
        <v>14</v>
      </c>
      <c r="AE50" s="10">
        <f t="shared" si="3"/>
        <v>28</v>
      </c>
      <c r="AF50" s="10">
        <f t="shared" si="9"/>
        <v>14</v>
      </c>
      <c r="AG50" s="15">
        <f t="shared" si="4"/>
        <v>0</v>
      </c>
      <c r="AH50" s="1"/>
      <c r="AJ50" s="1"/>
      <c r="AK50" s="1"/>
      <c r="AL50" s="1"/>
      <c r="AN50" s="11"/>
      <c r="AO50" s="11"/>
      <c r="AP50" s="11"/>
    </row>
    <row r="51" spans="1:42" ht="18" customHeight="1">
      <c r="A51" s="1">
        <v>100013</v>
      </c>
      <c r="B51" s="1" t="s">
        <v>158</v>
      </c>
      <c r="C51" s="1" t="s">
        <v>54</v>
      </c>
      <c r="D51" s="1"/>
      <c r="E51" s="1"/>
      <c r="F51" s="1" t="s">
        <v>159</v>
      </c>
      <c r="G51" s="1"/>
      <c r="H51" s="1" t="s">
        <v>52</v>
      </c>
      <c r="I51" s="1"/>
      <c r="J51" s="1"/>
      <c r="K51" s="1"/>
      <c r="L51" s="1">
        <v>1.5</v>
      </c>
      <c r="M51" s="26"/>
      <c r="N51" s="26"/>
      <c r="O51" s="26"/>
      <c r="P51" s="26">
        <f>Table1[[#This Row],[Real Sell ]]+Table1[[#This Row],[Shipping Income]]</f>
        <v>0</v>
      </c>
      <c r="Q51" s="26"/>
      <c r="R51" s="26"/>
      <c r="S51" s="26">
        <f t="shared" si="5"/>
        <v>0</v>
      </c>
      <c r="T51" s="26">
        <f>Table1[[#This Row],[Unit Price]]+Table1[[#This Row],[Shipping Expense]]+Table1[[#This Row],[Amazon fees]]</f>
        <v>0</v>
      </c>
      <c r="U51" s="26">
        <f>Table1[[#This Row],[Total income]]-Table1[[#This Row],[Total Expense]]</f>
        <v>0</v>
      </c>
      <c r="V51" s="26">
        <f t="shared" si="6"/>
        <v>1.05</v>
      </c>
      <c r="W51" s="1">
        <v>69</v>
      </c>
      <c r="X51" s="7">
        <f>Table1[[#This Row],[Unit Price]]*Table1[[#This Row],[Quantity in Stock]]</f>
        <v>0</v>
      </c>
      <c r="Y51" s="20">
        <v>0.1</v>
      </c>
      <c r="Z51" s="20">
        <f t="shared" si="8"/>
        <v>3</v>
      </c>
      <c r="AA51" s="14">
        <v>120</v>
      </c>
      <c r="AB51" s="1">
        <v>20</v>
      </c>
      <c r="AC51" s="1">
        <f t="shared" si="1"/>
        <v>2</v>
      </c>
      <c r="AD51" s="10">
        <f t="shared" si="2"/>
        <v>14</v>
      </c>
      <c r="AE51" s="10">
        <f t="shared" si="3"/>
        <v>28</v>
      </c>
      <c r="AF51" s="10">
        <f t="shared" si="9"/>
        <v>14</v>
      </c>
      <c r="AG51" s="15">
        <f t="shared" si="4"/>
        <v>0</v>
      </c>
      <c r="AH51" s="1"/>
      <c r="AJ51" s="1"/>
      <c r="AK51" s="1"/>
      <c r="AL51" s="1"/>
      <c r="AN51" s="11"/>
      <c r="AO51" s="11"/>
      <c r="AP51" s="11"/>
    </row>
    <row r="52" spans="1:42" ht="18" customHeight="1">
      <c r="A52" s="1">
        <v>600022</v>
      </c>
      <c r="B52" s="1" t="s">
        <v>160</v>
      </c>
      <c r="C52" s="1" t="s">
        <v>161</v>
      </c>
      <c r="D52" s="1"/>
      <c r="E52" s="1"/>
      <c r="F52" s="1" t="s">
        <v>162</v>
      </c>
      <c r="G52" s="1"/>
      <c r="H52" s="1" t="s">
        <v>52</v>
      </c>
      <c r="I52" s="1"/>
      <c r="J52" s="1"/>
      <c r="K52" s="1"/>
      <c r="L52" s="1">
        <v>2</v>
      </c>
      <c r="M52" s="26"/>
      <c r="N52" s="26"/>
      <c r="O52" s="26"/>
      <c r="P52" s="26">
        <f>Table1[[#This Row],[Real Sell ]]+Table1[[#This Row],[Shipping Income]]</f>
        <v>0</v>
      </c>
      <c r="Q52" s="26"/>
      <c r="R52" s="26"/>
      <c r="S52" s="26">
        <f t="shared" si="5"/>
        <v>0</v>
      </c>
      <c r="T52" s="26">
        <f>Table1[[#This Row],[Unit Price]]+Table1[[#This Row],[Shipping Expense]]+Table1[[#This Row],[Amazon fees]]</f>
        <v>0</v>
      </c>
      <c r="U52" s="26">
        <f>Table1[[#This Row],[Total income]]-Table1[[#This Row],[Total Expense]]</f>
        <v>0</v>
      </c>
      <c r="V52" s="26">
        <f t="shared" si="6"/>
        <v>1.05</v>
      </c>
      <c r="W52" s="1">
        <v>61</v>
      </c>
      <c r="X52" s="7">
        <f>Table1[[#This Row],[Unit Price]]*Table1[[#This Row],[Quantity in Stock]]</f>
        <v>0</v>
      </c>
      <c r="Y52" s="20">
        <v>0</v>
      </c>
      <c r="Z52" s="20">
        <f t="shared" si="8"/>
        <v>0</v>
      </c>
      <c r="AA52" s="14">
        <v>7</v>
      </c>
      <c r="AB52" s="1">
        <v>7</v>
      </c>
      <c r="AC52" s="1">
        <f t="shared" si="1"/>
        <v>0</v>
      </c>
      <c r="AD52" s="10">
        <f t="shared" si="2"/>
        <v>0</v>
      </c>
      <c r="AE52" s="10">
        <f t="shared" si="3"/>
        <v>0</v>
      </c>
      <c r="AF52" s="10">
        <f t="shared" si="9"/>
        <v>0</v>
      </c>
      <c r="AG52" s="15">
        <f t="shared" si="4"/>
        <v>0</v>
      </c>
      <c r="AH52" s="1"/>
      <c r="AJ52" s="1"/>
      <c r="AK52" s="1"/>
      <c r="AL52" s="1"/>
      <c r="AN52" s="11"/>
      <c r="AO52" s="11"/>
      <c r="AP52" s="11"/>
    </row>
    <row r="53" spans="1:42" ht="18" customHeight="1">
      <c r="A53" s="1">
        <v>100026</v>
      </c>
      <c r="B53" s="1" t="s">
        <v>163</v>
      </c>
      <c r="C53" s="1" t="s">
        <v>54</v>
      </c>
      <c r="D53" s="1"/>
      <c r="E53" s="1"/>
      <c r="F53" s="1" t="s">
        <v>164</v>
      </c>
      <c r="G53" s="1"/>
      <c r="H53" s="1" t="s">
        <v>52</v>
      </c>
      <c r="I53" s="1"/>
      <c r="J53" s="1"/>
      <c r="K53" s="1"/>
      <c r="L53" s="1">
        <v>1.5</v>
      </c>
      <c r="M53" s="26"/>
      <c r="N53" s="26"/>
      <c r="O53" s="26"/>
      <c r="P53" s="26">
        <f>Table1[[#This Row],[Real Sell ]]+Table1[[#This Row],[Shipping Income]]</f>
        <v>0</v>
      </c>
      <c r="Q53" s="26"/>
      <c r="R53" s="26"/>
      <c r="S53" s="26">
        <f t="shared" si="5"/>
        <v>0</v>
      </c>
      <c r="T53" s="26">
        <f>Table1[[#This Row],[Unit Price]]+Table1[[#This Row],[Shipping Expense]]+Table1[[#This Row],[Amazon fees]]</f>
        <v>0</v>
      </c>
      <c r="U53" s="26">
        <f>Table1[[#This Row],[Total income]]-Table1[[#This Row],[Total Expense]]</f>
        <v>0</v>
      </c>
      <c r="V53" s="26">
        <f t="shared" si="6"/>
        <v>1.05</v>
      </c>
      <c r="W53" s="1">
        <v>60</v>
      </c>
      <c r="X53" s="7">
        <f>Table1[[#This Row],[Unit Price]]*Table1[[#This Row],[Quantity in Stock]]</f>
        <v>0</v>
      </c>
      <c r="Y53" s="20">
        <v>0.22</v>
      </c>
      <c r="Z53" s="20">
        <f t="shared" si="8"/>
        <v>6.6</v>
      </c>
      <c r="AA53" s="14">
        <v>120</v>
      </c>
      <c r="AB53" s="1">
        <v>20</v>
      </c>
      <c r="AC53" s="1">
        <f t="shared" si="1"/>
        <v>4.4000000000000004</v>
      </c>
      <c r="AD53" s="10">
        <f t="shared" si="2"/>
        <v>30.799999999999997</v>
      </c>
      <c r="AE53" s="10">
        <f t="shared" si="3"/>
        <v>61.599999999999994</v>
      </c>
      <c r="AF53" s="10">
        <f t="shared" si="9"/>
        <v>30.799999999999997</v>
      </c>
      <c r="AG53" s="15">
        <f t="shared" si="4"/>
        <v>0</v>
      </c>
      <c r="AH53" s="1"/>
      <c r="AJ53" s="1"/>
      <c r="AK53" s="1"/>
      <c r="AL53" s="1"/>
      <c r="AN53" s="11"/>
      <c r="AO53" s="11"/>
      <c r="AP53" s="11"/>
    </row>
    <row r="54" spans="1:42" ht="18" customHeight="1">
      <c r="A54" s="1">
        <v>200006</v>
      </c>
      <c r="B54" s="1" t="s">
        <v>165</v>
      </c>
      <c r="C54" s="1" t="s">
        <v>154</v>
      </c>
      <c r="D54" s="1"/>
      <c r="E54" s="1"/>
      <c r="F54" s="1" t="s">
        <v>166</v>
      </c>
      <c r="G54" s="1"/>
      <c r="H54" s="1" t="s">
        <v>52</v>
      </c>
      <c r="I54" s="1"/>
      <c r="J54" s="1"/>
      <c r="K54" s="1"/>
      <c r="L54" s="1">
        <v>1</v>
      </c>
      <c r="M54" s="26"/>
      <c r="N54" s="26"/>
      <c r="O54" s="26"/>
      <c r="P54" s="26">
        <f>Table1[[#This Row],[Real Sell ]]+Table1[[#This Row],[Shipping Income]]</f>
        <v>0</v>
      </c>
      <c r="Q54" s="26"/>
      <c r="R54" s="26"/>
      <c r="S54" s="26">
        <f t="shared" si="5"/>
        <v>0</v>
      </c>
      <c r="T54" s="26">
        <f>Table1[[#This Row],[Unit Price]]+Table1[[#This Row],[Shipping Expense]]+Table1[[#This Row],[Amazon fees]]</f>
        <v>0</v>
      </c>
      <c r="U54" s="26">
        <f>Table1[[#This Row],[Total income]]-Table1[[#This Row],[Total Expense]]</f>
        <v>0</v>
      </c>
      <c r="V54" s="26">
        <f t="shared" si="6"/>
        <v>1.05</v>
      </c>
      <c r="W54" s="1">
        <v>60</v>
      </c>
      <c r="X54" s="7">
        <f>Table1[[#This Row],[Unit Price]]*Table1[[#This Row],[Quantity in Stock]]</f>
        <v>0</v>
      </c>
      <c r="Y54" s="20">
        <v>0</v>
      </c>
      <c r="Z54" s="20">
        <f t="shared" si="8"/>
        <v>0</v>
      </c>
      <c r="AA54" s="14">
        <v>120</v>
      </c>
      <c r="AB54" s="1">
        <v>20</v>
      </c>
      <c r="AC54" s="1">
        <f t="shared" si="1"/>
        <v>0</v>
      </c>
      <c r="AD54" s="10">
        <f t="shared" si="2"/>
        <v>0</v>
      </c>
      <c r="AE54" s="10">
        <f t="shared" si="3"/>
        <v>0</v>
      </c>
      <c r="AF54" s="10">
        <f t="shared" si="9"/>
        <v>0</v>
      </c>
      <c r="AG54" s="15">
        <f t="shared" si="4"/>
        <v>0</v>
      </c>
      <c r="AH54" s="1"/>
      <c r="AJ54" s="1"/>
      <c r="AK54" s="1"/>
      <c r="AL54" s="1"/>
      <c r="AN54" s="11"/>
      <c r="AO54" s="11"/>
      <c r="AP54" s="11"/>
    </row>
    <row r="55" spans="1:42" ht="18" customHeight="1">
      <c r="A55" s="1">
        <v>100020</v>
      </c>
      <c r="B55" s="1" t="s">
        <v>167</v>
      </c>
      <c r="C55" s="1" t="s">
        <v>54</v>
      </c>
      <c r="D55" s="1"/>
      <c r="E55" s="1"/>
      <c r="F55" s="1" t="s">
        <v>168</v>
      </c>
      <c r="G55" s="1"/>
      <c r="H55" s="1" t="s">
        <v>52</v>
      </c>
      <c r="I55" s="1"/>
      <c r="J55" s="1"/>
      <c r="K55" s="1"/>
      <c r="L55" s="1">
        <v>1.5</v>
      </c>
      <c r="M55" s="26"/>
      <c r="N55" s="26"/>
      <c r="O55" s="26"/>
      <c r="P55" s="26">
        <f>Table1[[#This Row],[Real Sell ]]+Table1[[#This Row],[Shipping Income]]</f>
        <v>0</v>
      </c>
      <c r="Q55" s="26"/>
      <c r="R55" s="26"/>
      <c r="S55" s="26">
        <f t="shared" si="5"/>
        <v>0</v>
      </c>
      <c r="T55" s="26">
        <f>Table1[[#This Row],[Unit Price]]+Table1[[#This Row],[Shipping Expense]]+Table1[[#This Row],[Amazon fees]]</f>
        <v>0</v>
      </c>
      <c r="U55" s="26">
        <f>Table1[[#This Row],[Total income]]-Table1[[#This Row],[Total Expense]]</f>
        <v>0</v>
      </c>
      <c r="V55" s="26">
        <f t="shared" si="6"/>
        <v>1.05</v>
      </c>
      <c r="W55" s="1">
        <v>59</v>
      </c>
      <c r="X55" s="7">
        <f>Table1[[#This Row],[Unit Price]]*Table1[[#This Row],[Quantity in Stock]]</f>
        <v>0</v>
      </c>
      <c r="Y55" s="20">
        <v>0.1</v>
      </c>
      <c r="Z55" s="20">
        <f t="shared" si="8"/>
        <v>3</v>
      </c>
      <c r="AA55" s="14">
        <v>120</v>
      </c>
      <c r="AB55" s="1">
        <v>20</v>
      </c>
      <c r="AC55" s="1">
        <f t="shared" si="1"/>
        <v>2</v>
      </c>
      <c r="AD55" s="10">
        <f t="shared" si="2"/>
        <v>14</v>
      </c>
      <c r="AE55" s="10">
        <f t="shared" si="3"/>
        <v>28</v>
      </c>
      <c r="AF55" s="10">
        <f t="shared" si="9"/>
        <v>14</v>
      </c>
      <c r="AG55" s="15">
        <f t="shared" si="4"/>
        <v>0</v>
      </c>
      <c r="AH55" s="1"/>
      <c r="AJ55" s="1"/>
      <c r="AK55" s="1"/>
      <c r="AL55" s="1"/>
      <c r="AN55" s="11"/>
      <c r="AO55" s="11"/>
      <c r="AP55" s="11"/>
    </row>
    <row r="56" spans="1:42" ht="18" customHeight="1">
      <c r="A56" s="1">
        <v>600021</v>
      </c>
      <c r="B56" s="1" t="s">
        <v>169</v>
      </c>
      <c r="C56" s="1" t="s">
        <v>170</v>
      </c>
      <c r="D56" s="1"/>
      <c r="E56" s="1"/>
      <c r="F56" s="1" t="s">
        <v>171</v>
      </c>
      <c r="G56" s="1"/>
      <c r="H56" s="1" t="s">
        <v>52</v>
      </c>
      <c r="I56" s="1"/>
      <c r="J56" s="1"/>
      <c r="K56" s="1"/>
      <c r="L56" s="1">
        <v>3</v>
      </c>
      <c r="M56" s="26"/>
      <c r="N56" s="26"/>
      <c r="O56" s="26"/>
      <c r="P56" s="26">
        <f>Table1[[#This Row],[Real Sell ]]+Table1[[#This Row],[Shipping Income]]</f>
        <v>0</v>
      </c>
      <c r="Q56" s="26"/>
      <c r="R56" s="26"/>
      <c r="S56" s="26">
        <f t="shared" si="5"/>
        <v>0</v>
      </c>
      <c r="T56" s="26">
        <f>Table1[[#This Row],[Unit Price]]+Table1[[#This Row],[Shipping Expense]]+Table1[[#This Row],[Amazon fees]]</f>
        <v>0</v>
      </c>
      <c r="U56" s="26">
        <f>Table1[[#This Row],[Total income]]-Table1[[#This Row],[Total Expense]]</f>
        <v>0</v>
      </c>
      <c r="V56" s="26">
        <f t="shared" si="6"/>
        <v>1.05</v>
      </c>
      <c r="W56" s="1">
        <v>59</v>
      </c>
      <c r="X56" s="7">
        <f>Table1[[#This Row],[Unit Price]]*Table1[[#This Row],[Quantity in Stock]]</f>
        <v>0</v>
      </c>
      <c r="Y56" s="20">
        <v>0.1</v>
      </c>
      <c r="Z56" s="20">
        <f t="shared" si="8"/>
        <v>3</v>
      </c>
      <c r="AA56" s="14">
        <v>30</v>
      </c>
      <c r="AB56" s="1">
        <v>14</v>
      </c>
      <c r="AC56" s="1">
        <f t="shared" si="1"/>
        <v>1.4000000000000001</v>
      </c>
      <c r="AD56" s="10">
        <f t="shared" si="2"/>
        <v>4.4000000000000004</v>
      </c>
      <c r="AE56" s="10">
        <f t="shared" si="3"/>
        <v>8.8000000000000007</v>
      </c>
      <c r="AF56" s="10">
        <f t="shared" si="9"/>
        <v>4.4000000000000004</v>
      </c>
      <c r="AG56" s="15">
        <f t="shared" si="4"/>
        <v>0</v>
      </c>
      <c r="AH56" s="1"/>
      <c r="AJ56" s="1"/>
      <c r="AK56" s="1"/>
      <c r="AL56" s="1"/>
      <c r="AN56" s="11"/>
      <c r="AO56" s="11"/>
      <c r="AP56" s="11"/>
    </row>
    <row r="57" spans="1:42" ht="18" customHeight="1">
      <c r="A57" s="1">
        <v>100025</v>
      </c>
      <c r="B57" s="1" t="s">
        <v>172</v>
      </c>
      <c r="C57" s="1" t="s">
        <v>54</v>
      </c>
      <c r="D57" s="1"/>
      <c r="E57" s="1"/>
      <c r="F57" s="1" t="s">
        <v>173</v>
      </c>
      <c r="G57" s="1"/>
      <c r="H57" s="1" t="s">
        <v>52</v>
      </c>
      <c r="I57" s="1"/>
      <c r="J57" s="1"/>
      <c r="K57" s="1"/>
      <c r="L57" s="1">
        <v>1.5</v>
      </c>
      <c r="M57" s="26"/>
      <c r="N57" s="26"/>
      <c r="O57" s="26"/>
      <c r="P57" s="26">
        <f>Table1[[#This Row],[Real Sell ]]+Table1[[#This Row],[Shipping Income]]</f>
        <v>0</v>
      </c>
      <c r="Q57" s="26"/>
      <c r="R57" s="26"/>
      <c r="S57" s="26">
        <f t="shared" si="5"/>
        <v>0</v>
      </c>
      <c r="T57" s="26">
        <f>Table1[[#This Row],[Unit Price]]+Table1[[#This Row],[Shipping Expense]]+Table1[[#This Row],[Amazon fees]]</f>
        <v>0</v>
      </c>
      <c r="U57" s="26">
        <f>Table1[[#This Row],[Total income]]-Table1[[#This Row],[Total Expense]]</f>
        <v>0</v>
      </c>
      <c r="V57" s="26">
        <f t="shared" si="6"/>
        <v>1.05</v>
      </c>
      <c r="W57" s="1">
        <v>58</v>
      </c>
      <c r="X57" s="7">
        <f>Table1[[#This Row],[Unit Price]]*Table1[[#This Row],[Quantity in Stock]]</f>
        <v>0</v>
      </c>
      <c r="Y57" s="20">
        <v>0.1</v>
      </c>
      <c r="Z57" s="20">
        <f t="shared" si="8"/>
        <v>3</v>
      </c>
      <c r="AA57" s="14">
        <v>120</v>
      </c>
      <c r="AB57" s="1">
        <v>20</v>
      </c>
      <c r="AC57" s="1">
        <f t="shared" si="1"/>
        <v>2</v>
      </c>
      <c r="AD57" s="10">
        <f t="shared" si="2"/>
        <v>14</v>
      </c>
      <c r="AE57" s="10">
        <f t="shared" si="3"/>
        <v>28</v>
      </c>
      <c r="AF57" s="10">
        <f t="shared" si="9"/>
        <v>14</v>
      </c>
      <c r="AG57" s="15">
        <f t="shared" si="4"/>
        <v>0</v>
      </c>
      <c r="AH57" s="1"/>
      <c r="AI57" s="2">
        <v>472.5</v>
      </c>
      <c r="AJ57" s="1"/>
      <c r="AK57" s="1"/>
      <c r="AL57" s="1"/>
      <c r="AM57" s="2">
        <v>472.5</v>
      </c>
      <c r="AN57" s="11"/>
      <c r="AO57" s="11"/>
      <c r="AP57" s="11"/>
    </row>
    <row r="58" spans="1:42" ht="15.75" customHeight="1">
      <c r="A58" s="1">
        <v>100033</v>
      </c>
      <c r="B58" s="1" t="s">
        <v>174</v>
      </c>
      <c r="C58" s="1" t="s">
        <v>54</v>
      </c>
      <c r="D58" s="1"/>
      <c r="E58" s="1"/>
      <c r="F58" s="1" t="s">
        <v>175</v>
      </c>
      <c r="G58" s="1"/>
      <c r="H58" s="1" t="s">
        <v>52</v>
      </c>
      <c r="I58" s="1"/>
      <c r="J58" s="1"/>
      <c r="K58" s="1"/>
      <c r="L58" s="1">
        <v>1.5</v>
      </c>
      <c r="M58" s="26"/>
      <c r="N58" s="26"/>
      <c r="O58" s="26"/>
      <c r="P58" s="26">
        <f>Table1[[#This Row],[Real Sell ]]+Table1[[#This Row],[Shipping Income]]</f>
        <v>0</v>
      </c>
      <c r="Q58" s="26"/>
      <c r="R58" s="26"/>
      <c r="S58" s="26">
        <f t="shared" si="5"/>
        <v>0</v>
      </c>
      <c r="T58" s="26">
        <f>Table1[[#This Row],[Unit Price]]+Table1[[#This Row],[Shipping Expense]]+Table1[[#This Row],[Amazon fees]]</f>
        <v>0</v>
      </c>
      <c r="U58" s="26">
        <f>Table1[[#This Row],[Total income]]-Table1[[#This Row],[Total Expense]]</f>
        <v>0</v>
      </c>
      <c r="V58" s="26">
        <f t="shared" si="6"/>
        <v>1.05</v>
      </c>
      <c r="W58" s="1">
        <v>51</v>
      </c>
      <c r="X58" s="7">
        <f>Table1[[#This Row],[Unit Price]]*Table1[[#This Row],[Quantity in Stock]]</f>
        <v>0</v>
      </c>
      <c r="Y58" s="20">
        <v>0.38</v>
      </c>
      <c r="Z58" s="20">
        <f t="shared" si="8"/>
        <v>11.4</v>
      </c>
      <c r="AA58" s="14">
        <v>120</v>
      </c>
      <c r="AB58" s="1">
        <v>20</v>
      </c>
      <c r="AC58" s="1">
        <f t="shared" si="1"/>
        <v>7.6</v>
      </c>
      <c r="AD58" s="10">
        <f t="shared" si="2"/>
        <v>53.2</v>
      </c>
      <c r="AE58" s="10">
        <f t="shared" si="3"/>
        <v>106.4</v>
      </c>
      <c r="AF58" s="10">
        <f t="shared" si="9"/>
        <v>53.2</v>
      </c>
      <c r="AG58" s="15">
        <f t="shared" si="4"/>
        <v>0</v>
      </c>
      <c r="AH58" s="1"/>
      <c r="AJ58" s="1"/>
      <c r="AK58" s="1"/>
      <c r="AL58" s="1"/>
      <c r="AN58" s="11"/>
      <c r="AO58" s="11"/>
      <c r="AP58" s="11"/>
    </row>
    <row r="59" spans="1:42" ht="18" customHeight="1">
      <c r="A59" s="1">
        <v>200005</v>
      </c>
      <c r="B59" s="1" t="s">
        <v>176</v>
      </c>
      <c r="C59" s="1" t="s">
        <v>154</v>
      </c>
      <c r="D59" s="1"/>
      <c r="E59" s="1"/>
      <c r="F59" s="1" t="s">
        <v>177</v>
      </c>
      <c r="G59" s="1"/>
      <c r="H59" s="1" t="s">
        <v>52</v>
      </c>
      <c r="I59" s="1"/>
      <c r="J59" s="1"/>
      <c r="K59" s="1"/>
      <c r="L59" s="1">
        <v>1</v>
      </c>
      <c r="M59" s="26"/>
      <c r="N59" s="26"/>
      <c r="O59" s="26"/>
      <c r="P59" s="26">
        <f>Table1[[#This Row],[Real Sell ]]+Table1[[#This Row],[Shipping Income]]</f>
        <v>0</v>
      </c>
      <c r="Q59" s="26"/>
      <c r="R59" s="26"/>
      <c r="S59" s="26">
        <f t="shared" si="5"/>
        <v>0</v>
      </c>
      <c r="T59" s="26">
        <f>Table1[[#This Row],[Unit Price]]+Table1[[#This Row],[Shipping Expense]]+Table1[[#This Row],[Amazon fees]]</f>
        <v>0</v>
      </c>
      <c r="U59" s="26">
        <f>Table1[[#This Row],[Total income]]-Table1[[#This Row],[Total Expense]]</f>
        <v>0</v>
      </c>
      <c r="V59" s="26">
        <f t="shared" si="6"/>
        <v>1.05</v>
      </c>
      <c r="W59" s="1">
        <v>33</v>
      </c>
      <c r="X59" s="7">
        <f>Table1[[#This Row],[Unit Price]]*Table1[[#This Row],[Quantity in Stock]]</f>
        <v>0</v>
      </c>
      <c r="Y59" s="20">
        <v>0.72</v>
      </c>
      <c r="Z59" s="20">
        <f t="shared" si="8"/>
        <v>21.599999999999998</v>
      </c>
      <c r="AA59" s="14">
        <v>120</v>
      </c>
      <c r="AB59" s="1">
        <v>20</v>
      </c>
      <c r="AC59" s="1">
        <f t="shared" si="1"/>
        <v>14.399999999999999</v>
      </c>
      <c r="AD59" s="10">
        <f t="shared" si="2"/>
        <v>100.79999999999998</v>
      </c>
      <c r="AE59" s="10">
        <f t="shared" si="3"/>
        <v>201.59999999999997</v>
      </c>
      <c r="AF59" s="10">
        <f t="shared" si="9"/>
        <v>100.79999999999998</v>
      </c>
      <c r="AG59" s="15">
        <f t="shared" si="4"/>
        <v>0</v>
      </c>
      <c r="AH59" s="1"/>
      <c r="AJ59" s="1"/>
      <c r="AK59" s="1"/>
      <c r="AL59" s="1"/>
      <c r="AN59" s="11"/>
      <c r="AO59" s="11"/>
      <c r="AP59" s="11"/>
    </row>
    <row r="60" spans="1:42" ht="18" customHeight="1">
      <c r="A60" s="1">
        <v>500001</v>
      </c>
      <c r="B60" s="1" t="s">
        <v>178</v>
      </c>
      <c r="C60" s="1" t="s">
        <v>179</v>
      </c>
      <c r="D60" s="1"/>
      <c r="E60" s="1"/>
      <c r="F60" s="1" t="s">
        <v>180</v>
      </c>
      <c r="G60" s="1"/>
      <c r="H60" s="1" t="s">
        <v>52</v>
      </c>
      <c r="I60" s="1"/>
      <c r="J60" s="1"/>
      <c r="K60" s="1"/>
      <c r="L60" s="1">
        <v>4</v>
      </c>
      <c r="M60" s="26"/>
      <c r="N60" s="26"/>
      <c r="O60" s="26"/>
      <c r="P60" s="26">
        <f>Table1[[#This Row],[Real Sell ]]+Table1[[#This Row],[Shipping Income]]</f>
        <v>0</v>
      </c>
      <c r="Q60" s="26"/>
      <c r="R60" s="26"/>
      <c r="S60" s="26">
        <f t="shared" si="5"/>
        <v>0</v>
      </c>
      <c r="T60" s="26">
        <f>Table1[[#This Row],[Unit Price]]+Table1[[#This Row],[Shipping Expense]]+Table1[[#This Row],[Amazon fees]]</f>
        <v>0</v>
      </c>
      <c r="U60" s="26">
        <f>Table1[[#This Row],[Total income]]-Table1[[#This Row],[Total Expense]]</f>
        <v>0</v>
      </c>
      <c r="V60" s="26">
        <f t="shared" si="6"/>
        <v>1.05</v>
      </c>
      <c r="W60" s="1">
        <v>23</v>
      </c>
      <c r="X60" s="7">
        <f>Table1[[#This Row],[Unit Price]]*Table1[[#This Row],[Quantity in Stock]]</f>
        <v>0</v>
      </c>
      <c r="Y60" s="20">
        <v>0.88</v>
      </c>
      <c r="Z60" s="20">
        <f t="shared" si="8"/>
        <v>26.4</v>
      </c>
      <c r="AA60" s="14">
        <v>20</v>
      </c>
      <c r="AB60" s="1">
        <v>14</v>
      </c>
      <c r="AC60" s="1">
        <f t="shared" si="1"/>
        <v>12.32</v>
      </c>
      <c r="AD60" s="10">
        <f t="shared" si="2"/>
        <v>29.92</v>
      </c>
      <c r="AE60" s="10">
        <f t="shared" si="3"/>
        <v>59.84</v>
      </c>
      <c r="AF60" s="10">
        <f t="shared" si="9"/>
        <v>29.92</v>
      </c>
      <c r="AG60" s="15">
        <f t="shared" si="4"/>
        <v>0</v>
      </c>
      <c r="AH60" s="1"/>
      <c r="AJ60" s="1"/>
      <c r="AK60" s="1"/>
      <c r="AL60" s="1"/>
      <c r="AN60" s="11"/>
      <c r="AO60" s="11"/>
      <c r="AP60" s="11"/>
    </row>
    <row r="61" spans="1:42" ht="18" customHeight="1">
      <c r="A61" s="1">
        <v>100024</v>
      </c>
      <c r="B61" s="1" t="s">
        <v>181</v>
      </c>
      <c r="C61" s="1" t="s">
        <v>54</v>
      </c>
      <c r="D61" s="1"/>
      <c r="E61" s="1"/>
      <c r="F61" s="1" t="s">
        <v>182</v>
      </c>
      <c r="G61" s="1"/>
      <c r="H61" s="1" t="s">
        <v>52</v>
      </c>
      <c r="I61" s="1"/>
      <c r="J61" s="1"/>
      <c r="K61" s="1"/>
      <c r="L61" s="1">
        <v>1.5</v>
      </c>
      <c r="M61" s="26"/>
      <c r="N61" s="26"/>
      <c r="O61" s="26"/>
      <c r="P61" s="26">
        <f>Table1[[#This Row],[Real Sell ]]+Table1[[#This Row],[Shipping Income]]</f>
        <v>0</v>
      </c>
      <c r="Q61" s="26"/>
      <c r="R61" s="26"/>
      <c r="S61" s="26">
        <f t="shared" si="5"/>
        <v>0</v>
      </c>
      <c r="T61" s="26">
        <f>Table1[[#This Row],[Unit Price]]+Table1[[#This Row],[Shipping Expense]]+Table1[[#This Row],[Amazon fees]]</f>
        <v>0</v>
      </c>
      <c r="U61" s="26">
        <f>Table1[[#This Row],[Total income]]-Table1[[#This Row],[Total Expense]]</f>
        <v>0</v>
      </c>
      <c r="V61" s="26">
        <f t="shared" si="6"/>
        <v>1.05</v>
      </c>
      <c r="W61" s="1">
        <v>52</v>
      </c>
      <c r="X61" s="7">
        <f>Table1[[#This Row],[Unit Price]]*Table1[[#This Row],[Quantity in Stock]]</f>
        <v>0</v>
      </c>
      <c r="Y61" s="20">
        <v>0.1</v>
      </c>
      <c r="Z61" s="20">
        <f t="shared" si="8"/>
        <v>3</v>
      </c>
      <c r="AA61" s="14">
        <v>120</v>
      </c>
      <c r="AB61" s="1">
        <v>20</v>
      </c>
      <c r="AC61" s="1">
        <f t="shared" si="1"/>
        <v>2</v>
      </c>
      <c r="AD61" s="10">
        <f t="shared" si="2"/>
        <v>14</v>
      </c>
      <c r="AE61" s="10">
        <f t="shared" si="3"/>
        <v>28</v>
      </c>
      <c r="AF61" s="10">
        <f t="shared" si="9"/>
        <v>14</v>
      </c>
      <c r="AG61" s="15">
        <f t="shared" si="4"/>
        <v>0</v>
      </c>
      <c r="AH61" s="1"/>
      <c r="AJ61" s="1"/>
      <c r="AK61" s="1"/>
      <c r="AL61" s="1"/>
      <c r="AN61" s="11"/>
      <c r="AO61" s="11"/>
      <c r="AP61" s="11"/>
    </row>
    <row r="62" spans="1:42" ht="18" customHeight="1">
      <c r="A62" s="1">
        <v>200016</v>
      </c>
      <c r="B62" s="1" t="s">
        <v>183</v>
      </c>
      <c r="C62" s="1" t="s">
        <v>154</v>
      </c>
      <c r="D62" s="1"/>
      <c r="E62" s="1"/>
      <c r="F62" s="1" t="s">
        <v>184</v>
      </c>
      <c r="G62" s="1"/>
      <c r="H62" s="1" t="s">
        <v>52</v>
      </c>
      <c r="I62" s="1"/>
      <c r="J62" s="1"/>
      <c r="K62" s="1"/>
      <c r="L62" s="1">
        <v>1</v>
      </c>
      <c r="M62" s="26"/>
      <c r="N62" s="26"/>
      <c r="O62" s="26"/>
      <c r="P62" s="26">
        <f>Table1[[#This Row],[Real Sell ]]+Table1[[#This Row],[Shipping Income]]</f>
        <v>0</v>
      </c>
      <c r="Q62" s="26"/>
      <c r="R62" s="26"/>
      <c r="S62" s="26">
        <f t="shared" si="5"/>
        <v>0</v>
      </c>
      <c r="T62" s="26">
        <f>Table1[[#This Row],[Unit Price]]+Table1[[#This Row],[Shipping Expense]]+Table1[[#This Row],[Amazon fees]]</f>
        <v>0</v>
      </c>
      <c r="U62" s="26">
        <f>Table1[[#This Row],[Total income]]-Table1[[#This Row],[Total Expense]]</f>
        <v>0</v>
      </c>
      <c r="V62" s="26">
        <f t="shared" si="6"/>
        <v>1.05</v>
      </c>
      <c r="W62" s="1">
        <v>50</v>
      </c>
      <c r="X62" s="7">
        <f>Table1[[#This Row],[Unit Price]]*Table1[[#This Row],[Quantity in Stock]]</f>
        <v>0</v>
      </c>
      <c r="Y62" s="20">
        <v>0.1</v>
      </c>
      <c r="Z62" s="20">
        <f t="shared" si="8"/>
        <v>3</v>
      </c>
      <c r="AA62" s="14">
        <v>120</v>
      </c>
      <c r="AB62" s="1">
        <v>20</v>
      </c>
      <c r="AC62" s="1">
        <f t="shared" si="1"/>
        <v>2</v>
      </c>
      <c r="AD62" s="10">
        <f t="shared" si="2"/>
        <v>14</v>
      </c>
      <c r="AE62" s="10">
        <f t="shared" si="3"/>
        <v>28</v>
      </c>
      <c r="AF62" s="10">
        <f t="shared" si="9"/>
        <v>14</v>
      </c>
      <c r="AG62" s="15">
        <f t="shared" si="4"/>
        <v>0</v>
      </c>
      <c r="AH62" s="1"/>
      <c r="AJ62" s="1"/>
      <c r="AK62" s="1"/>
      <c r="AL62" s="1"/>
      <c r="AN62" s="11"/>
      <c r="AO62" s="11"/>
      <c r="AP62" s="11"/>
    </row>
    <row r="63" spans="1:42" ht="18" customHeight="1">
      <c r="A63" s="1">
        <v>800001</v>
      </c>
      <c r="B63" s="1" t="s">
        <v>185</v>
      </c>
      <c r="C63" s="1" t="s">
        <v>186</v>
      </c>
      <c r="D63" s="1"/>
      <c r="E63" s="1"/>
      <c r="F63" s="1" t="s">
        <v>187</v>
      </c>
      <c r="G63" s="1"/>
      <c r="H63" s="1" t="s">
        <v>52</v>
      </c>
      <c r="I63" s="1"/>
      <c r="J63" s="1"/>
      <c r="K63" s="1"/>
      <c r="L63" s="1">
        <v>33</v>
      </c>
      <c r="M63" s="26"/>
      <c r="N63" s="26"/>
      <c r="O63" s="26"/>
      <c r="P63" s="26">
        <f>Table1[[#This Row],[Real Sell ]]+Table1[[#This Row],[Shipping Income]]</f>
        <v>0</v>
      </c>
      <c r="Q63" s="26"/>
      <c r="R63" s="26"/>
      <c r="S63" s="26">
        <f t="shared" si="5"/>
        <v>0</v>
      </c>
      <c r="T63" s="26">
        <f>Table1[[#This Row],[Unit Price]]+Table1[[#This Row],[Shipping Expense]]+Table1[[#This Row],[Amazon fees]]</f>
        <v>0</v>
      </c>
      <c r="U63" s="26">
        <f>Table1[[#This Row],[Total income]]-Table1[[#This Row],[Total Expense]]</f>
        <v>0</v>
      </c>
      <c r="V63" s="26">
        <f t="shared" si="6"/>
        <v>1.05</v>
      </c>
      <c r="W63" s="1">
        <v>2</v>
      </c>
      <c r="X63" s="7">
        <f>Table1[[#This Row],[Unit Price]]*Table1[[#This Row],[Quantity in Stock]]</f>
        <v>0</v>
      </c>
      <c r="Y63" s="20">
        <v>1.66</v>
      </c>
      <c r="Z63" s="20">
        <f t="shared" si="8"/>
        <v>49.8</v>
      </c>
      <c r="AA63" s="14">
        <v>21</v>
      </c>
      <c r="AB63" s="1">
        <v>10</v>
      </c>
      <c r="AC63" s="1">
        <f t="shared" si="1"/>
        <v>16.599999999999998</v>
      </c>
      <c r="AD63" s="10">
        <f t="shared" si="2"/>
        <v>51.459999999999994</v>
      </c>
      <c r="AE63" s="10">
        <f t="shared" si="3"/>
        <v>102.91999999999999</v>
      </c>
      <c r="AF63" s="10">
        <f t="shared" si="9"/>
        <v>51.459999999999994</v>
      </c>
      <c r="AG63" s="15">
        <f t="shared" si="4"/>
        <v>0</v>
      </c>
      <c r="AH63" s="1"/>
      <c r="AJ63" s="1"/>
      <c r="AK63" s="1"/>
      <c r="AL63" s="1"/>
      <c r="AN63" s="11"/>
      <c r="AO63" s="11"/>
      <c r="AP63" s="11"/>
    </row>
    <row r="64" spans="1:42" ht="18" customHeight="1">
      <c r="A64" s="1">
        <v>600024</v>
      </c>
      <c r="B64" s="1" t="s">
        <v>188</v>
      </c>
      <c r="C64" s="1" t="s">
        <v>189</v>
      </c>
      <c r="D64" s="1"/>
      <c r="E64" s="1"/>
      <c r="F64" s="1" t="s">
        <v>190</v>
      </c>
      <c r="G64" s="1"/>
      <c r="H64" s="1" t="s">
        <v>52</v>
      </c>
      <c r="I64" s="1"/>
      <c r="J64" s="1"/>
      <c r="K64" s="1"/>
      <c r="L64" s="1"/>
      <c r="M64" s="26"/>
      <c r="N64" s="26"/>
      <c r="O64" s="26"/>
      <c r="P64" s="26">
        <f>Table1[[#This Row],[Real Sell ]]+Table1[[#This Row],[Shipping Income]]</f>
        <v>0</v>
      </c>
      <c r="Q64" s="26"/>
      <c r="R64" s="26"/>
      <c r="S64" s="26">
        <f t="shared" si="5"/>
        <v>0</v>
      </c>
      <c r="T64" s="26">
        <f>Table1[[#This Row],[Unit Price]]+Table1[[#This Row],[Shipping Expense]]+Table1[[#This Row],[Amazon fees]]</f>
        <v>0</v>
      </c>
      <c r="U64" s="26">
        <f>Table1[[#This Row],[Total income]]-Table1[[#This Row],[Total Expense]]</f>
        <v>0</v>
      </c>
      <c r="V64" s="26">
        <f t="shared" si="6"/>
        <v>1.05</v>
      </c>
      <c r="W64" s="1">
        <v>48</v>
      </c>
      <c r="X64" s="7">
        <f>Table1[[#This Row],[Unit Price]]*Table1[[#This Row],[Quantity in Stock]]</f>
        <v>0</v>
      </c>
      <c r="Y64" s="20">
        <v>0.1</v>
      </c>
      <c r="Z64" s="20">
        <f t="shared" si="8"/>
        <v>3</v>
      </c>
      <c r="AA64" s="14">
        <v>120</v>
      </c>
      <c r="AB64" s="1">
        <v>20</v>
      </c>
      <c r="AC64" s="1">
        <f t="shared" si="1"/>
        <v>2</v>
      </c>
      <c r="AD64" s="10">
        <f t="shared" si="2"/>
        <v>14</v>
      </c>
      <c r="AE64" s="10">
        <f t="shared" si="3"/>
        <v>28</v>
      </c>
      <c r="AF64" s="10">
        <f t="shared" si="9"/>
        <v>14</v>
      </c>
      <c r="AG64" s="15">
        <f t="shared" si="4"/>
        <v>0</v>
      </c>
      <c r="AH64" s="1"/>
      <c r="AJ64" s="1"/>
      <c r="AK64" s="1"/>
      <c r="AL64" s="1"/>
      <c r="AN64" s="11"/>
      <c r="AO64" s="11"/>
      <c r="AP64" s="11"/>
    </row>
    <row r="65" spans="1:42" ht="18" customHeight="1">
      <c r="A65" s="1">
        <v>600025</v>
      </c>
      <c r="B65" s="1" t="s">
        <v>191</v>
      </c>
      <c r="C65" s="1" t="s">
        <v>192</v>
      </c>
      <c r="D65" s="1"/>
      <c r="E65" s="1"/>
      <c r="F65" s="1" t="s">
        <v>193</v>
      </c>
      <c r="G65" s="1"/>
      <c r="H65" s="1" t="s">
        <v>52</v>
      </c>
      <c r="I65" s="1"/>
      <c r="J65" s="1"/>
      <c r="K65" s="1"/>
      <c r="L65" s="1"/>
      <c r="M65" s="26"/>
      <c r="N65" s="26"/>
      <c r="O65" s="26"/>
      <c r="P65" s="26">
        <f>Table1[[#This Row],[Real Sell ]]+Table1[[#This Row],[Shipping Income]]</f>
        <v>0</v>
      </c>
      <c r="Q65" s="26"/>
      <c r="R65" s="26"/>
      <c r="S65" s="26">
        <f t="shared" si="5"/>
        <v>0</v>
      </c>
      <c r="T65" s="26">
        <f>Table1[[#This Row],[Unit Price]]+Table1[[#This Row],[Shipping Expense]]+Table1[[#This Row],[Amazon fees]]</f>
        <v>0</v>
      </c>
      <c r="U65" s="26">
        <f>Table1[[#This Row],[Total income]]-Table1[[#This Row],[Total Expense]]</f>
        <v>0</v>
      </c>
      <c r="V65" s="26">
        <f t="shared" si="6"/>
        <v>1.05</v>
      </c>
      <c r="W65" s="1">
        <v>46</v>
      </c>
      <c r="X65" s="7">
        <f>Table1[[#This Row],[Unit Price]]*Table1[[#This Row],[Quantity in Stock]]</f>
        <v>0</v>
      </c>
      <c r="Y65" s="20">
        <v>0.1</v>
      </c>
      <c r="Z65" s="20">
        <f t="shared" si="8"/>
        <v>3</v>
      </c>
      <c r="AA65" s="14">
        <v>21</v>
      </c>
      <c r="AB65" s="1">
        <v>10</v>
      </c>
      <c r="AC65" s="1">
        <f t="shared" si="1"/>
        <v>1</v>
      </c>
      <c r="AD65" s="10">
        <f t="shared" si="2"/>
        <v>3.1</v>
      </c>
      <c r="AE65" s="10">
        <f t="shared" si="3"/>
        <v>6.2</v>
      </c>
      <c r="AF65" s="10">
        <f t="shared" si="9"/>
        <v>3.1</v>
      </c>
      <c r="AG65" s="15">
        <f t="shared" si="4"/>
        <v>0</v>
      </c>
      <c r="AH65" s="1"/>
      <c r="AJ65" s="1"/>
      <c r="AK65" s="1"/>
      <c r="AL65" s="1"/>
      <c r="AN65" s="11"/>
      <c r="AO65" s="11"/>
      <c r="AP65" s="11"/>
    </row>
    <row r="66" spans="1:42" ht="18" customHeight="1">
      <c r="A66" s="1">
        <v>100005</v>
      </c>
      <c r="B66" s="1" t="s">
        <v>194</v>
      </c>
      <c r="C66" s="1" t="s">
        <v>54</v>
      </c>
      <c r="D66" s="1"/>
      <c r="E66" s="1"/>
      <c r="F66" s="1" t="s">
        <v>195</v>
      </c>
      <c r="G66" s="1"/>
      <c r="H66" s="1" t="s">
        <v>52</v>
      </c>
      <c r="I66" s="1"/>
      <c r="J66" s="1"/>
      <c r="K66" s="1"/>
      <c r="L66" s="1">
        <v>1.5</v>
      </c>
      <c r="M66" s="26"/>
      <c r="N66" s="26"/>
      <c r="O66" s="26"/>
      <c r="P66" s="26">
        <f>Table1[[#This Row],[Real Sell ]]+Table1[[#This Row],[Shipping Income]]</f>
        <v>0</v>
      </c>
      <c r="Q66" s="26"/>
      <c r="R66" s="26"/>
      <c r="S66" s="26">
        <f t="shared" si="5"/>
        <v>0</v>
      </c>
      <c r="T66" s="26">
        <f>Table1[[#This Row],[Unit Price]]+Table1[[#This Row],[Shipping Expense]]+Table1[[#This Row],[Amazon fees]]</f>
        <v>0</v>
      </c>
      <c r="U66" s="26">
        <f>Table1[[#This Row],[Total income]]-Table1[[#This Row],[Total Expense]]</f>
        <v>0</v>
      </c>
      <c r="V66" s="26">
        <f t="shared" si="6"/>
        <v>1.05</v>
      </c>
      <c r="W66" s="1">
        <v>40</v>
      </c>
      <c r="X66" s="7">
        <f>Table1[[#This Row],[Unit Price]]*Table1[[#This Row],[Quantity in Stock]]</f>
        <v>0</v>
      </c>
      <c r="Y66" s="20">
        <v>0.1</v>
      </c>
      <c r="Z66" s="20">
        <f t="shared" si="8"/>
        <v>3</v>
      </c>
      <c r="AA66" s="14">
        <v>120</v>
      </c>
      <c r="AB66" s="1">
        <v>20</v>
      </c>
      <c r="AC66" s="1">
        <f t="shared" si="1"/>
        <v>2</v>
      </c>
      <c r="AD66" s="10">
        <f t="shared" si="2"/>
        <v>14</v>
      </c>
      <c r="AE66" s="10">
        <f t="shared" si="3"/>
        <v>28</v>
      </c>
      <c r="AF66" s="10">
        <f t="shared" si="9"/>
        <v>14</v>
      </c>
      <c r="AG66" s="15">
        <f t="shared" si="4"/>
        <v>0</v>
      </c>
      <c r="AH66" s="1"/>
      <c r="AJ66" s="1"/>
      <c r="AK66" s="1"/>
      <c r="AL66" s="1"/>
      <c r="AN66" s="11"/>
      <c r="AO66" s="11"/>
      <c r="AP66" s="11"/>
    </row>
    <row r="67" spans="1:42" ht="18" customHeight="1">
      <c r="A67" s="1">
        <v>100006</v>
      </c>
      <c r="B67" s="1" t="s">
        <v>196</v>
      </c>
      <c r="C67" s="1" t="s">
        <v>54</v>
      </c>
      <c r="D67" s="1"/>
      <c r="E67" s="1"/>
      <c r="F67" s="1" t="s">
        <v>197</v>
      </c>
      <c r="G67" s="1"/>
      <c r="H67" s="1" t="s">
        <v>52</v>
      </c>
      <c r="I67" s="1"/>
      <c r="J67" s="1"/>
      <c r="K67" s="1"/>
      <c r="L67" s="1">
        <v>1.5</v>
      </c>
      <c r="M67" s="26"/>
      <c r="N67" s="26"/>
      <c r="O67" s="26"/>
      <c r="P67" s="26">
        <f>Table1[[#This Row],[Real Sell ]]+Table1[[#This Row],[Shipping Income]]</f>
        <v>0</v>
      </c>
      <c r="Q67" s="26"/>
      <c r="R67" s="26"/>
      <c r="S67" s="26">
        <f t="shared" si="5"/>
        <v>0</v>
      </c>
      <c r="T67" s="26">
        <f>Table1[[#This Row],[Unit Price]]+Table1[[#This Row],[Shipping Expense]]+Table1[[#This Row],[Amazon fees]]</f>
        <v>0</v>
      </c>
      <c r="U67" s="26">
        <f>Table1[[#This Row],[Total income]]-Table1[[#This Row],[Total Expense]]</f>
        <v>0</v>
      </c>
      <c r="V67" s="26">
        <f t="shared" si="6"/>
        <v>1.05</v>
      </c>
      <c r="W67" s="1">
        <v>40</v>
      </c>
      <c r="X67" s="7">
        <f>Table1[[#This Row],[Unit Price]]*Table1[[#This Row],[Quantity in Stock]]</f>
        <v>0</v>
      </c>
      <c r="Y67" s="20">
        <v>0.1</v>
      </c>
      <c r="Z67" s="20">
        <f t="shared" si="8"/>
        <v>3</v>
      </c>
      <c r="AA67" s="14">
        <v>120</v>
      </c>
      <c r="AB67" s="1">
        <v>20</v>
      </c>
      <c r="AC67" s="1">
        <f t="shared" si="1"/>
        <v>2</v>
      </c>
      <c r="AD67" s="10">
        <f t="shared" si="2"/>
        <v>14</v>
      </c>
      <c r="AE67" s="10">
        <f t="shared" si="3"/>
        <v>28</v>
      </c>
      <c r="AF67" s="10">
        <f t="shared" si="9"/>
        <v>14</v>
      </c>
      <c r="AG67" s="15">
        <f t="shared" si="4"/>
        <v>0</v>
      </c>
      <c r="AH67" s="1"/>
      <c r="AJ67" s="1"/>
      <c r="AK67" s="1"/>
      <c r="AL67" s="1"/>
      <c r="AN67" s="11"/>
      <c r="AO67" s="11"/>
      <c r="AP67" s="11"/>
    </row>
    <row r="68" spans="1:42" ht="18" customHeight="1">
      <c r="A68" s="2">
        <v>200007</v>
      </c>
      <c r="B68" s="11" t="s">
        <v>198</v>
      </c>
      <c r="C68" s="11" t="s">
        <v>154</v>
      </c>
      <c r="D68" s="11"/>
      <c r="E68" s="11"/>
      <c r="F68" s="11" t="s">
        <v>199</v>
      </c>
      <c r="G68" s="11"/>
      <c r="H68" s="11" t="s">
        <v>52</v>
      </c>
      <c r="I68" s="11"/>
      <c r="J68" s="11"/>
      <c r="K68" s="11"/>
      <c r="L68" s="11">
        <v>1</v>
      </c>
      <c r="M68" s="27"/>
      <c r="N68" s="27"/>
      <c r="P68" s="28">
        <f>Table1[[#This Row],[Real Sell ]]+Table1[[#This Row],[Shipping Income]]</f>
        <v>0</v>
      </c>
      <c r="S68" s="26">
        <f t="shared" si="5"/>
        <v>0</v>
      </c>
      <c r="T68" s="27">
        <f>Table1[[#This Row],[Unit Price]]+Table1[[#This Row],[Shipping Expense]]+Table1[[#This Row],[Amazon fees]]</f>
        <v>0</v>
      </c>
      <c r="U68" s="26">
        <f>Table1[[#This Row],[Total income]]-Table1[[#This Row],[Total Expense]]</f>
        <v>0</v>
      </c>
      <c r="V68" s="26">
        <f t="shared" si="6"/>
        <v>1.05</v>
      </c>
      <c r="W68" s="2">
        <v>40</v>
      </c>
      <c r="X68" s="2">
        <f>Table1[[#This Row],[Unit Price]]*Table1[[#This Row],[Quantity in Stock]]</f>
        <v>0</v>
      </c>
      <c r="Y68" s="22">
        <v>0.33</v>
      </c>
      <c r="Z68" s="22">
        <f t="shared" si="8"/>
        <v>9.9</v>
      </c>
      <c r="AA68" s="13">
        <v>120</v>
      </c>
      <c r="AB68" s="2">
        <v>20</v>
      </c>
      <c r="AC68" s="17">
        <f t="shared" si="1"/>
        <v>6.6000000000000005</v>
      </c>
      <c r="AD68" s="18">
        <f t="shared" si="2"/>
        <v>46.2</v>
      </c>
      <c r="AE68" s="18">
        <f t="shared" si="3"/>
        <v>92.4</v>
      </c>
      <c r="AF68" s="18">
        <f t="shared" si="9"/>
        <v>46.2</v>
      </c>
      <c r="AG68" s="19">
        <f t="shared" si="4"/>
        <v>0</v>
      </c>
      <c r="AI68" s="11"/>
      <c r="AJ68" s="11"/>
      <c r="AK68" s="11"/>
      <c r="AL68" s="11"/>
      <c r="AN68" s="11"/>
      <c r="AO68" s="11"/>
      <c r="AP68" s="11"/>
    </row>
    <row r="69" spans="1:42" ht="18" customHeight="1">
      <c r="A69" s="2">
        <v>600035</v>
      </c>
      <c r="B69" s="11" t="s">
        <v>200</v>
      </c>
      <c r="C69" s="11" t="s">
        <v>201</v>
      </c>
      <c r="D69" s="11"/>
      <c r="E69" s="11"/>
      <c r="F69" s="11" t="s">
        <v>202</v>
      </c>
      <c r="G69" s="11"/>
      <c r="H69" s="11" t="s">
        <v>52</v>
      </c>
      <c r="I69" s="11"/>
      <c r="J69" s="11"/>
      <c r="K69" s="11"/>
      <c r="L69" s="11"/>
      <c r="M69" s="27"/>
      <c r="N69" s="27"/>
      <c r="P69" s="28">
        <f>Table1[[#This Row],[Real Sell ]]+Table1[[#This Row],[Shipping Income]]</f>
        <v>0</v>
      </c>
      <c r="S69" s="26">
        <f t="shared" si="5"/>
        <v>0</v>
      </c>
      <c r="T69" s="27">
        <f>Table1[[#This Row],[Unit Price]]+Table1[[#This Row],[Shipping Expense]]+Table1[[#This Row],[Amazon fees]]</f>
        <v>0</v>
      </c>
      <c r="U69" s="26">
        <f>Table1[[#This Row],[Total income]]-Table1[[#This Row],[Total Expense]]</f>
        <v>0</v>
      </c>
      <c r="V69" s="26">
        <f t="shared" si="6"/>
        <v>1.05</v>
      </c>
      <c r="W69" s="2">
        <v>40</v>
      </c>
      <c r="X69" s="2">
        <f>Table1[[#This Row],[Unit Price]]*Table1[[#This Row],[Quantity in Stock]]</f>
        <v>0</v>
      </c>
      <c r="Y69" s="22">
        <v>0.1</v>
      </c>
      <c r="Z69" s="22">
        <f t="shared" si="8"/>
        <v>3</v>
      </c>
      <c r="AA69" s="13">
        <v>21</v>
      </c>
      <c r="AB69" s="2">
        <v>7</v>
      </c>
      <c r="AC69" s="17">
        <f t="shared" si="1"/>
        <v>0.70000000000000007</v>
      </c>
      <c r="AD69" s="18">
        <f t="shared" si="2"/>
        <v>2.8000000000000003</v>
      </c>
      <c r="AE69" s="18">
        <f t="shared" si="3"/>
        <v>5.6000000000000005</v>
      </c>
      <c r="AF69" s="18">
        <v>3</v>
      </c>
      <c r="AG69" s="19">
        <f t="shared" si="4"/>
        <v>0</v>
      </c>
      <c r="AI69" s="11"/>
      <c r="AJ69" s="11"/>
      <c r="AK69" s="11"/>
      <c r="AL69" s="11"/>
      <c r="AN69" s="11"/>
      <c r="AO69" s="11"/>
      <c r="AP69" s="11"/>
    </row>
    <row r="70" spans="1:42" ht="18" customHeight="1">
      <c r="A70" s="2">
        <v>600030</v>
      </c>
      <c r="B70" s="11" t="s">
        <v>203</v>
      </c>
      <c r="C70" s="11" t="s">
        <v>201</v>
      </c>
      <c r="D70" s="11"/>
      <c r="E70" s="11"/>
      <c r="F70" s="11" t="s">
        <v>204</v>
      </c>
      <c r="G70" s="11"/>
      <c r="H70" s="11" t="s">
        <v>52</v>
      </c>
      <c r="I70" s="11"/>
      <c r="J70" s="11"/>
      <c r="K70" s="11"/>
      <c r="L70" s="11"/>
      <c r="M70" s="27"/>
      <c r="N70" s="27"/>
      <c r="P70" s="28">
        <f>Table1[[#This Row],[Real Sell ]]+Table1[[#This Row],[Shipping Income]]</f>
        <v>0</v>
      </c>
      <c r="S70" s="26">
        <f t="shared" si="5"/>
        <v>0</v>
      </c>
      <c r="T70" s="27">
        <f>Table1[[#This Row],[Unit Price]]+Table1[[#This Row],[Shipping Expense]]+Table1[[#This Row],[Amazon fees]]</f>
        <v>0</v>
      </c>
      <c r="U70" s="26">
        <f>Table1[[#This Row],[Total income]]-Table1[[#This Row],[Total Expense]]</f>
        <v>0</v>
      </c>
      <c r="V70" s="26">
        <f t="shared" si="6"/>
        <v>1.05</v>
      </c>
      <c r="W70" s="2">
        <v>39</v>
      </c>
      <c r="X70" s="2">
        <f>Table1[[#This Row],[Unit Price]]*Table1[[#This Row],[Quantity in Stock]]</f>
        <v>0</v>
      </c>
      <c r="Y70" s="22">
        <v>0.1</v>
      </c>
      <c r="Z70" s="22">
        <f t="shared" si="8"/>
        <v>3</v>
      </c>
      <c r="AA70" s="13">
        <v>21</v>
      </c>
      <c r="AB70" s="2">
        <v>7</v>
      </c>
      <c r="AC70" s="17">
        <f t="shared" si="1"/>
        <v>0.70000000000000007</v>
      </c>
      <c r="AD70" s="18">
        <f t="shared" si="2"/>
        <v>2.8000000000000003</v>
      </c>
      <c r="AE70" s="18">
        <f t="shared" si="3"/>
        <v>5.6000000000000005</v>
      </c>
      <c r="AF70" s="18">
        <v>3</v>
      </c>
      <c r="AG70" s="19">
        <f t="shared" si="4"/>
        <v>0</v>
      </c>
      <c r="AI70" s="11"/>
      <c r="AJ70" s="11"/>
      <c r="AK70" s="11"/>
      <c r="AL70" s="11"/>
      <c r="AN70" s="11"/>
      <c r="AO70" s="11"/>
      <c r="AP70" s="11"/>
    </row>
    <row r="71" spans="1:42" ht="18" customHeight="1">
      <c r="A71" s="2">
        <v>600032</v>
      </c>
      <c r="B71" s="11" t="s">
        <v>205</v>
      </c>
      <c r="C71" s="11" t="s">
        <v>201</v>
      </c>
      <c r="D71" s="11"/>
      <c r="E71" s="11"/>
      <c r="F71" s="11" t="s">
        <v>206</v>
      </c>
      <c r="G71" s="11"/>
      <c r="H71" s="11" t="s">
        <v>52</v>
      </c>
      <c r="I71" s="11"/>
      <c r="J71" s="11"/>
      <c r="K71" s="11"/>
      <c r="L71" s="11"/>
      <c r="M71" s="27"/>
      <c r="N71" s="27"/>
      <c r="P71" s="28">
        <f>Table1[[#This Row],[Real Sell ]]+Table1[[#This Row],[Shipping Income]]</f>
        <v>0</v>
      </c>
      <c r="S71" s="26">
        <f t="shared" si="5"/>
        <v>0</v>
      </c>
      <c r="T71" s="27">
        <f>Table1[[#This Row],[Unit Price]]+Table1[[#This Row],[Shipping Expense]]+Table1[[#This Row],[Amazon fees]]</f>
        <v>0</v>
      </c>
      <c r="U71" s="26">
        <f>Table1[[#This Row],[Total income]]-Table1[[#This Row],[Total Expense]]</f>
        <v>0</v>
      </c>
      <c r="V71" s="26">
        <f t="shared" si="6"/>
        <v>1.05</v>
      </c>
      <c r="W71" s="2">
        <v>37</v>
      </c>
      <c r="X71" s="2">
        <f>Table1[[#This Row],[Unit Price]]*Table1[[#This Row],[Quantity in Stock]]</f>
        <v>0</v>
      </c>
      <c r="Y71" s="22">
        <v>0.1</v>
      </c>
      <c r="Z71" s="22">
        <f t="shared" ref="Z71:Z102" si="10">Y71*30</f>
        <v>3</v>
      </c>
      <c r="AA71" s="13">
        <v>21</v>
      </c>
      <c r="AB71" s="2">
        <v>7</v>
      </c>
      <c r="AC71" s="17">
        <f t="shared" ref="AC71:AC134" si="11">AB71*Y71</f>
        <v>0.70000000000000007</v>
      </c>
      <c r="AD71" s="18">
        <f t="shared" ref="AD71:AD134" si="12">Y71*AA71+AC71</f>
        <v>2.8000000000000003</v>
      </c>
      <c r="AE71" s="18">
        <f t="shared" ref="AE71:AE134" si="13">AD71+AD71</f>
        <v>5.6000000000000005</v>
      </c>
      <c r="AF71" s="18">
        <v>3</v>
      </c>
      <c r="AG71" s="19">
        <f t="shared" ref="AG71:AG134" si="14">AF71*Q71</f>
        <v>0</v>
      </c>
      <c r="AI71" s="11"/>
      <c r="AJ71" s="11"/>
      <c r="AK71" s="11"/>
      <c r="AL71" s="11"/>
      <c r="AN71" s="11"/>
      <c r="AO71" s="11"/>
      <c r="AP71" s="11"/>
    </row>
    <row r="72" spans="1:42" ht="18" customHeight="1">
      <c r="A72" s="2">
        <v>600033</v>
      </c>
      <c r="B72" s="11" t="s">
        <v>207</v>
      </c>
      <c r="C72" s="11" t="s">
        <v>201</v>
      </c>
      <c r="D72" s="11"/>
      <c r="E72" s="11"/>
      <c r="F72" s="11" t="s">
        <v>208</v>
      </c>
      <c r="G72" s="11"/>
      <c r="H72" s="11" t="s">
        <v>52</v>
      </c>
      <c r="I72" s="11"/>
      <c r="J72" s="11"/>
      <c r="K72" s="11"/>
      <c r="L72" s="11"/>
      <c r="M72" s="27"/>
      <c r="N72" s="27"/>
      <c r="P72" s="28">
        <f>Table1[[#This Row],[Real Sell ]]+Table1[[#This Row],[Shipping Income]]</f>
        <v>0</v>
      </c>
      <c r="S72" s="26">
        <f t="shared" ref="S72:S135" si="15">calc()-1</f>
        <v>0</v>
      </c>
      <c r="T72" s="27">
        <f>Table1[[#This Row],[Unit Price]]+Table1[[#This Row],[Shipping Expense]]+Table1[[#This Row],[Amazon fees]]</f>
        <v>0</v>
      </c>
      <c r="U72" s="26">
        <f>Table1[[#This Row],[Total income]]-Table1[[#This Row],[Total Expense]]</f>
        <v>0</v>
      </c>
      <c r="V72" s="26">
        <f t="shared" ref="V72:V135" si="16">IF(T72&gt;5.65,(T72*0.23)+T72,IF(AND(T72&gt;5,T72&lt;=5.65),(T72*0.25)+T72,IF(AND(T72&gt;=4,T72&lt;5),(T72*0.3)+T72,IF(AND(T72&gt;=3,T72&lt;4),(T72*0.39)+T72,IF(AND(T72&gt;=2,T72&lt;3),(T72*0.55)+T72,IF(AND(T72&gt;=1.06,T72&lt;2),(T72*1)+T72,IF(T72&lt;=1.05,1.05)))))))</f>
        <v>1.05</v>
      </c>
      <c r="W72" s="2">
        <v>32</v>
      </c>
      <c r="X72" s="2">
        <f>Table1[[#This Row],[Unit Price]]*Table1[[#This Row],[Quantity in Stock]]</f>
        <v>0</v>
      </c>
      <c r="Y72" s="22">
        <v>0.1</v>
      </c>
      <c r="Z72" s="22">
        <f t="shared" si="10"/>
        <v>3</v>
      </c>
      <c r="AA72" s="13">
        <v>21</v>
      </c>
      <c r="AB72" s="2">
        <v>7</v>
      </c>
      <c r="AC72" s="17">
        <f t="shared" si="11"/>
        <v>0.70000000000000007</v>
      </c>
      <c r="AD72" s="18">
        <f t="shared" si="12"/>
        <v>2.8000000000000003</v>
      </c>
      <c r="AE72" s="18">
        <f t="shared" si="13"/>
        <v>5.6000000000000005</v>
      </c>
      <c r="AF72" s="18">
        <v>3</v>
      </c>
      <c r="AG72" s="19">
        <f t="shared" si="14"/>
        <v>0</v>
      </c>
      <c r="AI72" s="11"/>
      <c r="AJ72" s="11"/>
      <c r="AK72" s="11"/>
      <c r="AL72" s="11"/>
      <c r="AN72" s="11"/>
      <c r="AO72" s="11"/>
      <c r="AP72" s="11"/>
    </row>
    <row r="73" spans="1:42" ht="18" customHeight="1">
      <c r="A73" s="2">
        <v>200008</v>
      </c>
      <c r="B73" s="11" t="s">
        <v>209</v>
      </c>
      <c r="C73" s="11" t="s">
        <v>154</v>
      </c>
      <c r="D73" s="11"/>
      <c r="E73" s="11"/>
      <c r="F73" s="11" t="s">
        <v>210</v>
      </c>
      <c r="G73" s="11"/>
      <c r="H73" s="11" t="s">
        <v>52</v>
      </c>
      <c r="I73" s="11"/>
      <c r="J73" s="11"/>
      <c r="K73" s="11"/>
      <c r="L73" s="11">
        <v>1</v>
      </c>
      <c r="M73" s="27"/>
      <c r="N73" s="27"/>
      <c r="P73" s="28">
        <f>Table1[[#This Row],[Real Sell ]]+Table1[[#This Row],[Shipping Income]]</f>
        <v>0</v>
      </c>
      <c r="S73" s="26">
        <f t="shared" si="15"/>
        <v>0</v>
      </c>
      <c r="T73" s="27">
        <f>Table1[[#This Row],[Unit Price]]+Table1[[#This Row],[Shipping Expense]]+Table1[[#This Row],[Amazon fees]]</f>
        <v>0</v>
      </c>
      <c r="U73" s="26">
        <f>Table1[[#This Row],[Total income]]-Table1[[#This Row],[Total Expense]]</f>
        <v>0</v>
      </c>
      <c r="V73" s="26">
        <f t="shared" si="16"/>
        <v>1.05</v>
      </c>
      <c r="W73" s="2">
        <v>59</v>
      </c>
      <c r="X73" s="2">
        <f>Table1[[#This Row],[Unit Price]]*Table1[[#This Row],[Quantity in Stock]]</f>
        <v>0</v>
      </c>
      <c r="Y73" s="22">
        <v>0.1</v>
      </c>
      <c r="Z73" s="22">
        <f t="shared" si="10"/>
        <v>3</v>
      </c>
      <c r="AA73" s="13">
        <v>120</v>
      </c>
      <c r="AB73" s="2">
        <v>20</v>
      </c>
      <c r="AC73" s="17">
        <f t="shared" si="11"/>
        <v>2</v>
      </c>
      <c r="AD73" s="18">
        <f t="shared" si="12"/>
        <v>14</v>
      </c>
      <c r="AE73" s="18">
        <f t="shared" si="13"/>
        <v>28</v>
      </c>
      <c r="AF73" s="18">
        <f>Y73*AA73+AC73</f>
        <v>14</v>
      </c>
      <c r="AG73" s="19">
        <f t="shared" si="14"/>
        <v>0</v>
      </c>
      <c r="AI73" s="11"/>
      <c r="AJ73" s="11"/>
      <c r="AK73" s="11"/>
      <c r="AL73" s="11"/>
      <c r="AN73" s="11"/>
      <c r="AO73" s="11"/>
      <c r="AP73" s="11"/>
    </row>
    <row r="74" spans="1:42" ht="18" customHeight="1">
      <c r="A74" s="2">
        <v>200021</v>
      </c>
      <c r="B74" s="11" t="s">
        <v>211</v>
      </c>
      <c r="C74" s="11" t="s">
        <v>154</v>
      </c>
      <c r="D74" s="11"/>
      <c r="E74" s="11"/>
      <c r="F74" s="11" t="s">
        <v>212</v>
      </c>
      <c r="G74" s="11"/>
      <c r="H74" s="11" t="s">
        <v>52</v>
      </c>
      <c r="I74" s="11"/>
      <c r="J74" s="11"/>
      <c r="K74" s="11"/>
      <c r="L74" s="11">
        <v>1</v>
      </c>
      <c r="M74" s="27"/>
      <c r="N74" s="27"/>
      <c r="P74" s="28">
        <f>Table1[[#This Row],[Real Sell ]]+Table1[[#This Row],[Shipping Income]]</f>
        <v>0</v>
      </c>
      <c r="S74" s="26">
        <f t="shared" si="15"/>
        <v>0</v>
      </c>
      <c r="T74" s="27">
        <f>Table1[[#This Row],[Unit Price]]+Table1[[#This Row],[Shipping Expense]]+Table1[[#This Row],[Amazon fees]]</f>
        <v>0</v>
      </c>
      <c r="U74" s="26">
        <f>Table1[[#This Row],[Total income]]-Table1[[#This Row],[Total Expense]]</f>
        <v>0</v>
      </c>
      <c r="V74" s="26">
        <f t="shared" si="16"/>
        <v>1.05</v>
      </c>
      <c r="W74" s="2">
        <v>29</v>
      </c>
      <c r="X74" s="2">
        <f>Table1[[#This Row],[Unit Price]]*Table1[[#This Row],[Quantity in Stock]]</f>
        <v>0</v>
      </c>
      <c r="Y74" s="22">
        <v>0.1</v>
      </c>
      <c r="Z74" s="22">
        <f t="shared" si="10"/>
        <v>3</v>
      </c>
      <c r="AA74" s="13">
        <v>120</v>
      </c>
      <c r="AB74" s="2">
        <v>20</v>
      </c>
      <c r="AC74" s="17">
        <f t="shared" si="11"/>
        <v>2</v>
      </c>
      <c r="AD74" s="18">
        <f t="shared" si="12"/>
        <v>14</v>
      </c>
      <c r="AE74" s="18">
        <f t="shared" si="13"/>
        <v>28</v>
      </c>
      <c r="AF74" s="18">
        <f>Y74*AA74+AC74</f>
        <v>14</v>
      </c>
      <c r="AG74" s="19">
        <f t="shared" si="14"/>
        <v>0</v>
      </c>
      <c r="AI74" s="11"/>
      <c r="AJ74" s="11"/>
      <c r="AK74" s="11"/>
      <c r="AL74" s="11"/>
      <c r="AN74" s="11"/>
      <c r="AO74" s="11"/>
      <c r="AP74" s="11"/>
    </row>
    <row r="75" spans="1:42" ht="15.75" customHeight="1">
      <c r="A75" s="2">
        <v>600034</v>
      </c>
      <c r="B75" s="11" t="s">
        <v>213</v>
      </c>
      <c r="C75" s="11" t="s">
        <v>201</v>
      </c>
      <c r="D75" s="11"/>
      <c r="E75" s="11"/>
      <c r="F75" s="11" t="s">
        <v>214</v>
      </c>
      <c r="G75" s="11"/>
      <c r="H75" s="11" t="s">
        <v>52</v>
      </c>
      <c r="I75" s="11"/>
      <c r="J75" s="11"/>
      <c r="K75" s="11"/>
      <c r="L75" s="11"/>
      <c r="M75" s="27"/>
      <c r="N75" s="27"/>
      <c r="P75" s="28">
        <f>Table1[[#This Row],[Real Sell ]]+Table1[[#This Row],[Shipping Income]]</f>
        <v>0</v>
      </c>
      <c r="S75" s="26">
        <f t="shared" si="15"/>
        <v>0</v>
      </c>
      <c r="T75" s="27">
        <f>Table1[[#This Row],[Unit Price]]+Table1[[#This Row],[Shipping Expense]]+Table1[[#This Row],[Amazon fees]]</f>
        <v>0</v>
      </c>
      <c r="U75" s="26">
        <f>Table1[[#This Row],[Total income]]-Table1[[#This Row],[Total Expense]]</f>
        <v>0</v>
      </c>
      <c r="V75" s="26">
        <f t="shared" si="16"/>
        <v>1.05</v>
      </c>
      <c r="W75" s="2">
        <v>19</v>
      </c>
      <c r="X75" s="2">
        <f>Table1[[#This Row],[Unit Price]]*Table1[[#This Row],[Quantity in Stock]]</f>
        <v>0</v>
      </c>
      <c r="Y75" s="22">
        <v>0.1</v>
      </c>
      <c r="Z75" s="22">
        <f t="shared" si="10"/>
        <v>3</v>
      </c>
      <c r="AA75" s="13">
        <v>21</v>
      </c>
      <c r="AB75" s="2">
        <v>7</v>
      </c>
      <c r="AC75" s="17">
        <f t="shared" si="11"/>
        <v>0.70000000000000007</v>
      </c>
      <c r="AD75" s="18">
        <f t="shared" si="12"/>
        <v>2.8000000000000003</v>
      </c>
      <c r="AE75" s="18">
        <f t="shared" si="13"/>
        <v>5.6000000000000005</v>
      </c>
      <c r="AF75" s="18">
        <v>3</v>
      </c>
      <c r="AG75" s="19">
        <f t="shared" si="14"/>
        <v>0</v>
      </c>
      <c r="AI75" s="11"/>
      <c r="AJ75" s="11"/>
      <c r="AK75" s="11"/>
      <c r="AL75" s="11"/>
      <c r="AN75" s="11"/>
      <c r="AO75" s="11"/>
      <c r="AP75" s="11"/>
    </row>
    <row r="76" spans="1:42" ht="18" customHeight="1">
      <c r="A76" s="2">
        <v>600028</v>
      </c>
      <c r="B76" s="11" t="s">
        <v>215</v>
      </c>
      <c r="C76" s="11" t="s">
        <v>201</v>
      </c>
      <c r="D76" s="11"/>
      <c r="E76" s="11"/>
      <c r="F76" s="11" t="s">
        <v>216</v>
      </c>
      <c r="G76" s="11"/>
      <c r="H76" s="11" t="s">
        <v>52</v>
      </c>
      <c r="I76" s="11"/>
      <c r="J76" s="11"/>
      <c r="K76" s="11"/>
      <c r="L76" s="11"/>
      <c r="M76" s="27"/>
      <c r="N76" s="27"/>
      <c r="P76" s="28">
        <f>Table1[[#This Row],[Real Sell ]]+Table1[[#This Row],[Shipping Income]]</f>
        <v>0</v>
      </c>
      <c r="S76" s="26">
        <f t="shared" si="15"/>
        <v>0</v>
      </c>
      <c r="T76" s="27">
        <f>Table1[[#This Row],[Unit Price]]+Table1[[#This Row],[Shipping Expense]]+Table1[[#This Row],[Amazon fees]]</f>
        <v>0</v>
      </c>
      <c r="U76" s="26">
        <f>Table1[[#This Row],[Total income]]-Table1[[#This Row],[Total Expense]]</f>
        <v>0</v>
      </c>
      <c r="V76" s="26">
        <f t="shared" si="16"/>
        <v>1.05</v>
      </c>
      <c r="W76" s="2">
        <v>85</v>
      </c>
      <c r="X76" s="2">
        <f>Table1[[#This Row],[Unit Price]]*Table1[[#This Row],[Quantity in Stock]]</f>
        <v>0</v>
      </c>
      <c r="Y76" s="22">
        <v>0.1</v>
      </c>
      <c r="Z76" s="22">
        <f t="shared" si="10"/>
        <v>3</v>
      </c>
      <c r="AA76" s="13">
        <v>21</v>
      </c>
      <c r="AB76" s="2">
        <v>7</v>
      </c>
      <c r="AC76" s="17">
        <f t="shared" si="11"/>
        <v>0.70000000000000007</v>
      </c>
      <c r="AD76" s="18">
        <f t="shared" si="12"/>
        <v>2.8000000000000003</v>
      </c>
      <c r="AE76" s="18">
        <f t="shared" si="13"/>
        <v>5.6000000000000005</v>
      </c>
      <c r="AF76" s="18">
        <v>3</v>
      </c>
      <c r="AG76" s="19">
        <f t="shared" si="14"/>
        <v>0</v>
      </c>
      <c r="AI76" s="11"/>
      <c r="AJ76" s="11"/>
      <c r="AK76" s="11"/>
      <c r="AL76" s="11"/>
      <c r="AN76" s="11"/>
      <c r="AO76" s="11"/>
      <c r="AP76" s="11"/>
    </row>
    <row r="77" spans="1:42" ht="18" customHeight="1">
      <c r="A77" s="2">
        <v>600038</v>
      </c>
      <c r="B77" s="11" t="s">
        <v>217</v>
      </c>
      <c r="C77" s="11"/>
      <c r="D77" s="11"/>
      <c r="E77" s="11"/>
      <c r="F77" s="11"/>
      <c r="G77" s="11"/>
      <c r="H77" s="11" t="s">
        <v>52</v>
      </c>
      <c r="I77" s="11"/>
      <c r="J77" s="11"/>
      <c r="K77" s="11"/>
      <c r="L77" s="11">
        <v>1</v>
      </c>
      <c r="M77" s="27"/>
      <c r="N77" s="27"/>
      <c r="P77" s="28">
        <f>Table1[[#This Row],[Real Sell ]]+Table1[[#This Row],[Shipping Income]]</f>
        <v>0</v>
      </c>
      <c r="Q77" s="28">
        <v>2.35</v>
      </c>
      <c r="S77" s="26">
        <f t="shared" si="15"/>
        <v>0</v>
      </c>
      <c r="T77" s="27">
        <f>Table1[[#This Row],[Unit Price]]+Table1[[#This Row],[Shipping Expense]]+Table1[[#This Row],[Amazon fees]]</f>
        <v>2.35</v>
      </c>
      <c r="U77" s="26">
        <f>Table1[[#This Row],[Total income]]-Table1[[#This Row],[Total Expense]]</f>
        <v>-2.35</v>
      </c>
      <c r="V77" s="26">
        <f t="shared" si="16"/>
        <v>3.6425000000000001</v>
      </c>
      <c r="W77" s="2">
        <v>27</v>
      </c>
      <c r="X77" s="2">
        <f>Table1[[#This Row],[Unit Price]]*Table1[[#This Row],[Quantity in Stock]]</f>
        <v>63.45</v>
      </c>
      <c r="Y77" s="22">
        <v>0</v>
      </c>
      <c r="Z77" s="22">
        <f t="shared" si="10"/>
        <v>0</v>
      </c>
      <c r="AA77" s="13">
        <v>14</v>
      </c>
      <c r="AB77" s="2">
        <v>7</v>
      </c>
      <c r="AC77" s="17">
        <f t="shared" si="11"/>
        <v>0</v>
      </c>
      <c r="AD77" s="18">
        <f t="shared" si="12"/>
        <v>0</v>
      </c>
      <c r="AE77" s="18">
        <f t="shared" si="13"/>
        <v>0</v>
      </c>
      <c r="AF77" s="18">
        <f>Y77*AA77+AC77</f>
        <v>0</v>
      </c>
      <c r="AG77" s="19">
        <f t="shared" si="14"/>
        <v>0</v>
      </c>
      <c r="AI77" s="11"/>
      <c r="AJ77" s="11"/>
      <c r="AK77" s="11"/>
      <c r="AL77" s="11"/>
      <c r="AN77" s="11"/>
      <c r="AO77" s="11"/>
      <c r="AP77" s="11"/>
    </row>
    <row r="78" spans="1:42" ht="16.5" customHeight="1">
      <c r="A78" s="2">
        <v>600036</v>
      </c>
      <c r="B78" s="11" t="s">
        <v>218</v>
      </c>
      <c r="C78" s="11" t="s">
        <v>219</v>
      </c>
      <c r="D78" s="11"/>
      <c r="E78" s="11"/>
      <c r="F78" s="11" t="s">
        <v>220</v>
      </c>
      <c r="G78" s="11"/>
      <c r="H78" s="11" t="s">
        <v>52</v>
      </c>
      <c r="I78" s="11"/>
      <c r="J78" s="11"/>
      <c r="K78" s="11"/>
      <c r="L78" s="11"/>
      <c r="M78" s="27"/>
      <c r="N78" s="27"/>
      <c r="P78" s="28">
        <f>Table1[[#This Row],[Real Sell ]]+Table1[[#This Row],[Shipping Income]]</f>
        <v>0</v>
      </c>
      <c r="S78" s="26">
        <f t="shared" si="15"/>
        <v>0</v>
      </c>
      <c r="T78" s="27">
        <f>Table1[[#This Row],[Unit Price]]+Table1[[#This Row],[Shipping Expense]]+Table1[[#This Row],[Amazon fees]]</f>
        <v>0</v>
      </c>
      <c r="U78" s="26">
        <f>Table1[[#This Row],[Total income]]-Table1[[#This Row],[Total Expense]]</f>
        <v>0</v>
      </c>
      <c r="V78" s="26">
        <f t="shared" si="16"/>
        <v>1.05</v>
      </c>
      <c r="W78" s="2">
        <v>26</v>
      </c>
      <c r="X78" s="2">
        <f>Table1[[#This Row],[Unit Price]]*Table1[[#This Row],[Quantity in Stock]]</f>
        <v>0</v>
      </c>
      <c r="Y78" s="22">
        <v>0.16</v>
      </c>
      <c r="Z78" s="22">
        <f t="shared" si="10"/>
        <v>4.8</v>
      </c>
      <c r="AA78" s="13">
        <v>21</v>
      </c>
      <c r="AB78" s="2">
        <v>7</v>
      </c>
      <c r="AC78" s="17">
        <f t="shared" si="11"/>
        <v>1.1200000000000001</v>
      </c>
      <c r="AD78" s="18">
        <f t="shared" si="12"/>
        <v>4.4800000000000004</v>
      </c>
      <c r="AE78" s="18">
        <f t="shared" si="13"/>
        <v>8.9600000000000009</v>
      </c>
      <c r="AF78" s="18">
        <v>4.8</v>
      </c>
      <c r="AG78" s="19">
        <f t="shared" si="14"/>
        <v>0</v>
      </c>
      <c r="AI78" s="11"/>
      <c r="AJ78" s="11"/>
      <c r="AK78" s="11"/>
      <c r="AL78" s="11"/>
      <c r="AN78" s="11"/>
      <c r="AO78" s="11"/>
      <c r="AP78" s="11"/>
    </row>
    <row r="79" spans="1:42" ht="15" customHeight="1">
      <c r="A79" s="2">
        <v>200045</v>
      </c>
      <c r="B79" s="11" t="s">
        <v>221</v>
      </c>
      <c r="C79" s="11" t="s">
        <v>154</v>
      </c>
      <c r="D79" s="11"/>
      <c r="E79" s="11"/>
      <c r="F79" s="11" t="s">
        <v>222</v>
      </c>
      <c r="G79" s="11"/>
      <c r="H79" s="11" t="s">
        <v>52</v>
      </c>
      <c r="I79" s="11"/>
      <c r="J79" s="11"/>
      <c r="K79" s="11"/>
      <c r="L79" s="11">
        <v>1</v>
      </c>
      <c r="M79" s="27"/>
      <c r="N79" s="27"/>
      <c r="P79" s="28">
        <f>Table1[[#This Row],[Real Sell ]]+Table1[[#This Row],[Shipping Income]]</f>
        <v>0</v>
      </c>
      <c r="S79" s="26">
        <f t="shared" si="15"/>
        <v>0</v>
      </c>
      <c r="T79" s="27">
        <f>Table1[[#This Row],[Unit Price]]+Table1[[#This Row],[Shipping Expense]]+Table1[[#This Row],[Amazon fees]]</f>
        <v>0</v>
      </c>
      <c r="U79" s="26">
        <f>Table1[[#This Row],[Total income]]-Table1[[#This Row],[Total Expense]]</f>
        <v>0</v>
      </c>
      <c r="V79" s="26">
        <f t="shared" si="16"/>
        <v>1.05</v>
      </c>
      <c r="W79" s="2">
        <v>24</v>
      </c>
      <c r="X79" s="2">
        <f>Table1[[#This Row],[Unit Price]]*Table1[[#This Row],[Quantity in Stock]]</f>
        <v>0</v>
      </c>
      <c r="Y79" s="22">
        <v>0</v>
      </c>
      <c r="Z79" s="22">
        <f t="shared" si="10"/>
        <v>0</v>
      </c>
      <c r="AA79" s="13">
        <v>120</v>
      </c>
      <c r="AB79" s="2">
        <v>20</v>
      </c>
      <c r="AC79" s="17">
        <f t="shared" si="11"/>
        <v>0</v>
      </c>
      <c r="AD79" s="18">
        <f t="shared" si="12"/>
        <v>0</v>
      </c>
      <c r="AE79" s="18">
        <f t="shared" si="13"/>
        <v>0</v>
      </c>
      <c r="AF79" s="18">
        <f>Y79*AA79+AC79</f>
        <v>0</v>
      </c>
      <c r="AG79" s="19">
        <f t="shared" si="14"/>
        <v>0</v>
      </c>
      <c r="AI79" s="11"/>
      <c r="AJ79" s="11"/>
      <c r="AK79" s="11"/>
      <c r="AL79" s="11"/>
      <c r="AN79" s="11"/>
      <c r="AO79" s="11"/>
      <c r="AP79" s="11"/>
    </row>
    <row r="80" spans="1:42" ht="15" customHeight="1">
      <c r="A80" s="2">
        <v>500015</v>
      </c>
      <c r="B80" s="11" t="s">
        <v>223</v>
      </c>
      <c r="C80" s="11" t="s">
        <v>224</v>
      </c>
      <c r="D80" s="11"/>
      <c r="E80" s="11"/>
      <c r="F80" s="11" t="s">
        <v>225</v>
      </c>
      <c r="G80" s="11"/>
      <c r="H80" s="11" t="s">
        <v>52</v>
      </c>
      <c r="I80" s="11"/>
      <c r="J80" s="11"/>
      <c r="K80" s="11"/>
      <c r="L80" s="11">
        <v>20</v>
      </c>
      <c r="M80" s="27"/>
      <c r="N80" s="27"/>
      <c r="P80" s="28">
        <f>Table1[[#This Row],[Real Sell ]]+Table1[[#This Row],[Shipping Income]]</f>
        <v>0</v>
      </c>
      <c r="S80" s="26">
        <f t="shared" si="15"/>
        <v>0</v>
      </c>
      <c r="T80" s="27">
        <f>Table1[[#This Row],[Unit Price]]+Table1[[#This Row],[Shipping Expense]]+Table1[[#This Row],[Amazon fees]]</f>
        <v>0</v>
      </c>
      <c r="U80" s="26">
        <f>Table1[[#This Row],[Total income]]-Table1[[#This Row],[Total Expense]]</f>
        <v>0</v>
      </c>
      <c r="V80" s="26">
        <f t="shared" si="16"/>
        <v>1.05</v>
      </c>
      <c r="W80" s="2">
        <v>24</v>
      </c>
      <c r="X80" s="2">
        <f>Table1[[#This Row],[Unit Price]]*Table1[[#This Row],[Quantity in Stock]]</f>
        <v>0</v>
      </c>
      <c r="Y80" s="22">
        <v>0</v>
      </c>
      <c r="Z80" s="22">
        <f t="shared" si="10"/>
        <v>0</v>
      </c>
      <c r="AA80" s="13">
        <v>14</v>
      </c>
      <c r="AB80" s="2">
        <v>7</v>
      </c>
      <c r="AC80" s="17">
        <f t="shared" si="11"/>
        <v>0</v>
      </c>
      <c r="AD80" s="18">
        <f t="shared" si="12"/>
        <v>0</v>
      </c>
      <c r="AE80" s="18">
        <f t="shared" si="13"/>
        <v>0</v>
      </c>
      <c r="AF80" s="18">
        <f>Y80*AA80+AC80</f>
        <v>0</v>
      </c>
      <c r="AG80" s="19">
        <f t="shared" si="14"/>
        <v>0</v>
      </c>
      <c r="AI80" s="11"/>
      <c r="AJ80" s="11"/>
      <c r="AK80" s="11"/>
      <c r="AL80" s="11"/>
      <c r="AN80" s="11"/>
      <c r="AO80" s="11"/>
      <c r="AP80" s="11"/>
    </row>
    <row r="81" spans="1:42" ht="15" customHeight="1">
      <c r="A81" s="2">
        <v>200009</v>
      </c>
      <c r="B81" s="11" t="s">
        <v>226</v>
      </c>
      <c r="C81" s="11" t="s">
        <v>154</v>
      </c>
      <c r="D81" s="11"/>
      <c r="E81" s="11"/>
      <c r="F81" s="11" t="s">
        <v>227</v>
      </c>
      <c r="G81" s="11"/>
      <c r="H81" s="11" t="s">
        <v>52</v>
      </c>
      <c r="I81" s="11"/>
      <c r="J81" s="11"/>
      <c r="K81" s="11"/>
      <c r="L81" s="11">
        <v>1</v>
      </c>
      <c r="M81" s="27"/>
      <c r="N81" s="27"/>
      <c r="P81" s="28">
        <f>Table1[[#This Row],[Real Sell ]]+Table1[[#This Row],[Shipping Income]]</f>
        <v>0</v>
      </c>
      <c r="S81" s="26">
        <f t="shared" si="15"/>
        <v>0</v>
      </c>
      <c r="T81" s="27">
        <f>Table1[[#This Row],[Unit Price]]+Table1[[#This Row],[Shipping Expense]]+Table1[[#This Row],[Amazon fees]]</f>
        <v>0</v>
      </c>
      <c r="U81" s="26">
        <f>Table1[[#This Row],[Total income]]-Table1[[#This Row],[Total Expense]]</f>
        <v>0</v>
      </c>
      <c r="V81" s="26">
        <f t="shared" si="16"/>
        <v>1.05</v>
      </c>
      <c r="W81" s="2">
        <v>23</v>
      </c>
      <c r="X81" s="2">
        <f>Table1[[#This Row],[Unit Price]]*Table1[[#This Row],[Quantity in Stock]]</f>
        <v>0</v>
      </c>
      <c r="Y81" s="22">
        <v>0.1</v>
      </c>
      <c r="Z81" s="22">
        <f t="shared" si="10"/>
        <v>3</v>
      </c>
      <c r="AA81" s="13">
        <v>120</v>
      </c>
      <c r="AB81" s="2">
        <v>20</v>
      </c>
      <c r="AC81" s="17">
        <f t="shared" si="11"/>
        <v>2</v>
      </c>
      <c r="AD81" s="18">
        <f t="shared" si="12"/>
        <v>14</v>
      </c>
      <c r="AE81" s="18">
        <f t="shared" si="13"/>
        <v>28</v>
      </c>
      <c r="AF81" s="18">
        <f>Y81*AA81+AC81</f>
        <v>14</v>
      </c>
      <c r="AG81" s="19">
        <f t="shared" si="14"/>
        <v>0</v>
      </c>
      <c r="AI81" s="11"/>
      <c r="AJ81" s="11"/>
      <c r="AK81" s="11"/>
      <c r="AL81" s="11"/>
      <c r="AN81" s="11"/>
      <c r="AO81" s="11"/>
      <c r="AP81" s="11"/>
    </row>
    <row r="82" spans="1:42" ht="15" customHeight="1">
      <c r="A82" s="2">
        <v>200025</v>
      </c>
      <c r="B82" s="11" t="s">
        <v>228</v>
      </c>
      <c r="C82" s="11" t="s">
        <v>154</v>
      </c>
      <c r="D82" s="11"/>
      <c r="E82" s="11"/>
      <c r="F82" s="11" t="s">
        <v>229</v>
      </c>
      <c r="G82" s="11"/>
      <c r="H82" s="11" t="s">
        <v>52</v>
      </c>
      <c r="I82" s="11"/>
      <c r="J82" s="11"/>
      <c r="K82" s="11"/>
      <c r="L82" s="11">
        <v>1</v>
      </c>
      <c r="M82" s="27"/>
      <c r="N82" s="27"/>
      <c r="P82" s="28">
        <f>Table1[[#This Row],[Real Sell ]]+Table1[[#This Row],[Shipping Income]]</f>
        <v>0</v>
      </c>
      <c r="S82" s="26">
        <f t="shared" si="15"/>
        <v>0</v>
      </c>
      <c r="T82" s="27">
        <f>Table1[[#This Row],[Unit Price]]+Table1[[#This Row],[Shipping Expense]]+Table1[[#This Row],[Amazon fees]]</f>
        <v>0</v>
      </c>
      <c r="U82" s="26">
        <f>Table1[[#This Row],[Total income]]-Table1[[#This Row],[Total Expense]]</f>
        <v>0</v>
      </c>
      <c r="V82" s="26">
        <f t="shared" si="16"/>
        <v>1.05</v>
      </c>
      <c r="W82" s="2">
        <v>23</v>
      </c>
      <c r="X82" s="2">
        <f>Table1[[#This Row],[Unit Price]]*Table1[[#This Row],[Quantity in Stock]]</f>
        <v>0</v>
      </c>
      <c r="Y82" s="22">
        <v>0</v>
      </c>
      <c r="Z82" s="22">
        <f t="shared" si="10"/>
        <v>0</v>
      </c>
      <c r="AA82" s="13">
        <v>120</v>
      </c>
      <c r="AB82" s="2">
        <v>20</v>
      </c>
      <c r="AC82" s="17">
        <f t="shared" si="11"/>
        <v>0</v>
      </c>
      <c r="AD82" s="18">
        <f t="shared" si="12"/>
        <v>0</v>
      </c>
      <c r="AE82" s="18">
        <f t="shared" si="13"/>
        <v>0</v>
      </c>
      <c r="AF82" s="18">
        <f>Y82*AA82+AC82</f>
        <v>0</v>
      </c>
      <c r="AG82" s="19">
        <f t="shared" si="14"/>
        <v>0</v>
      </c>
      <c r="AI82" s="11"/>
      <c r="AJ82" s="11"/>
      <c r="AK82" s="11"/>
      <c r="AL82" s="11"/>
      <c r="AN82" s="11"/>
      <c r="AO82" s="11"/>
      <c r="AP82" s="11"/>
    </row>
    <row r="83" spans="1:42" ht="15" customHeight="1">
      <c r="A83" s="2">
        <v>200017</v>
      </c>
      <c r="B83" s="11" t="s">
        <v>230</v>
      </c>
      <c r="C83" s="11" t="s">
        <v>154</v>
      </c>
      <c r="D83" s="11"/>
      <c r="E83" s="11"/>
      <c r="F83" s="11" t="s">
        <v>231</v>
      </c>
      <c r="G83" s="11"/>
      <c r="H83" s="11" t="s">
        <v>52</v>
      </c>
      <c r="I83" s="11"/>
      <c r="J83" s="11"/>
      <c r="K83" s="11"/>
      <c r="L83" s="11">
        <v>1</v>
      </c>
      <c r="M83" s="27"/>
      <c r="N83" s="27"/>
      <c r="P83" s="28">
        <f>Table1[[#This Row],[Real Sell ]]+Table1[[#This Row],[Shipping Income]]</f>
        <v>0</v>
      </c>
      <c r="S83" s="26">
        <f t="shared" si="15"/>
        <v>0</v>
      </c>
      <c r="T83" s="27">
        <f>Table1[[#This Row],[Unit Price]]+Table1[[#This Row],[Shipping Expense]]+Table1[[#This Row],[Amazon fees]]</f>
        <v>0</v>
      </c>
      <c r="U83" s="26">
        <f>Table1[[#This Row],[Total income]]-Table1[[#This Row],[Total Expense]]</f>
        <v>0</v>
      </c>
      <c r="V83" s="26">
        <f t="shared" si="16"/>
        <v>1.05</v>
      </c>
      <c r="W83" s="2">
        <v>22</v>
      </c>
      <c r="X83" s="2">
        <f>Table1[[#This Row],[Unit Price]]*Table1[[#This Row],[Quantity in Stock]]</f>
        <v>0</v>
      </c>
      <c r="Y83" s="22">
        <v>0.1</v>
      </c>
      <c r="Z83" s="22">
        <f t="shared" si="10"/>
        <v>3</v>
      </c>
      <c r="AA83" s="13">
        <v>120</v>
      </c>
      <c r="AB83" s="2">
        <v>20</v>
      </c>
      <c r="AC83" s="17">
        <f t="shared" si="11"/>
        <v>2</v>
      </c>
      <c r="AD83" s="18">
        <f t="shared" si="12"/>
        <v>14</v>
      </c>
      <c r="AE83" s="18">
        <f t="shared" si="13"/>
        <v>28</v>
      </c>
      <c r="AF83" s="18">
        <f>Y83*AA83+AC83</f>
        <v>14</v>
      </c>
      <c r="AG83" s="19">
        <f t="shared" si="14"/>
        <v>0</v>
      </c>
      <c r="AI83" s="11"/>
      <c r="AJ83" s="11"/>
      <c r="AK83" s="11"/>
      <c r="AL83" s="11"/>
      <c r="AN83" s="11"/>
      <c r="AO83" s="11"/>
      <c r="AP83" s="11"/>
    </row>
    <row r="84" spans="1:42" ht="15" customHeight="1">
      <c r="A84" s="2">
        <v>600027</v>
      </c>
      <c r="B84" s="11" t="s">
        <v>232</v>
      </c>
      <c r="C84" s="11" t="s">
        <v>201</v>
      </c>
      <c r="D84" s="11"/>
      <c r="E84" s="11"/>
      <c r="F84" s="11" t="s">
        <v>233</v>
      </c>
      <c r="G84" s="11"/>
      <c r="H84" s="11" t="s">
        <v>52</v>
      </c>
      <c r="I84" s="11"/>
      <c r="J84" s="11"/>
      <c r="K84" s="11"/>
      <c r="L84" s="11"/>
      <c r="M84" s="27"/>
      <c r="N84" s="27"/>
      <c r="P84" s="28">
        <f>Table1[[#This Row],[Real Sell ]]+Table1[[#This Row],[Shipping Income]]</f>
        <v>0</v>
      </c>
      <c r="S84" s="26">
        <f t="shared" si="15"/>
        <v>0</v>
      </c>
      <c r="T84" s="27">
        <f>Table1[[#This Row],[Unit Price]]+Table1[[#This Row],[Shipping Expense]]+Table1[[#This Row],[Amazon fees]]</f>
        <v>0</v>
      </c>
      <c r="U84" s="26">
        <f>Table1[[#This Row],[Total income]]-Table1[[#This Row],[Total Expense]]</f>
        <v>0</v>
      </c>
      <c r="V84" s="26">
        <f t="shared" si="16"/>
        <v>1.05</v>
      </c>
      <c r="W84" s="2">
        <v>22</v>
      </c>
      <c r="X84" s="2">
        <f>Table1[[#This Row],[Unit Price]]*Table1[[#This Row],[Quantity in Stock]]</f>
        <v>0</v>
      </c>
      <c r="Y84" s="22">
        <v>0.1</v>
      </c>
      <c r="Z84" s="22">
        <f t="shared" si="10"/>
        <v>3</v>
      </c>
      <c r="AA84" s="13">
        <v>21</v>
      </c>
      <c r="AB84" s="2">
        <v>7</v>
      </c>
      <c r="AC84" s="17">
        <f t="shared" si="11"/>
        <v>0.70000000000000007</v>
      </c>
      <c r="AD84" s="18">
        <f t="shared" si="12"/>
        <v>2.8000000000000003</v>
      </c>
      <c r="AE84" s="18">
        <f t="shared" si="13"/>
        <v>5.6000000000000005</v>
      </c>
      <c r="AF84" s="18">
        <v>3</v>
      </c>
      <c r="AG84" s="19">
        <f t="shared" si="14"/>
        <v>0</v>
      </c>
      <c r="AI84" s="11"/>
      <c r="AJ84" s="11"/>
      <c r="AK84" s="11"/>
      <c r="AL84" s="11"/>
      <c r="AN84" s="11"/>
      <c r="AO84" s="11"/>
      <c r="AP84" s="11"/>
    </row>
    <row r="85" spans="1:42" ht="15" customHeight="1">
      <c r="A85" s="2">
        <v>100022</v>
      </c>
      <c r="B85" s="11" t="s">
        <v>234</v>
      </c>
      <c r="C85" s="11" t="s">
        <v>54</v>
      </c>
      <c r="D85" s="11"/>
      <c r="E85" s="11"/>
      <c r="F85" s="11" t="s">
        <v>235</v>
      </c>
      <c r="G85" s="11"/>
      <c r="H85" s="11" t="s">
        <v>52</v>
      </c>
      <c r="I85" s="11"/>
      <c r="J85" s="11"/>
      <c r="K85" s="11"/>
      <c r="L85" s="11">
        <v>1.5</v>
      </c>
      <c r="M85" s="27"/>
      <c r="N85" s="27"/>
      <c r="P85" s="28">
        <f>Table1[[#This Row],[Real Sell ]]+Table1[[#This Row],[Shipping Income]]</f>
        <v>0</v>
      </c>
      <c r="S85" s="26">
        <f t="shared" si="15"/>
        <v>0</v>
      </c>
      <c r="T85" s="27">
        <f>Table1[[#This Row],[Unit Price]]+Table1[[#This Row],[Shipping Expense]]+Table1[[#This Row],[Amazon fees]]</f>
        <v>0</v>
      </c>
      <c r="U85" s="26">
        <f>Table1[[#This Row],[Total income]]-Table1[[#This Row],[Total Expense]]</f>
        <v>0</v>
      </c>
      <c r="V85" s="26">
        <f t="shared" si="16"/>
        <v>1.05</v>
      </c>
      <c r="W85" s="2">
        <v>20</v>
      </c>
      <c r="X85" s="2">
        <f>Table1[[#This Row],[Unit Price]]*Table1[[#This Row],[Quantity in Stock]]</f>
        <v>0</v>
      </c>
      <c r="Y85" s="22">
        <v>0</v>
      </c>
      <c r="Z85" s="22">
        <f t="shared" si="10"/>
        <v>0</v>
      </c>
      <c r="AA85" s="13">
        <v>120</v>
      </c>
      <c r="AB85" s="2">
        <v>20</v>
      </c>
      <c r="AC85" s="17">
        <f t="shared" si="11"/>
        <v>0</v>
      </c>
      <c r="AD85" s="18">
        <f t="shared" si="12"/>
        <v>0</v>
      </c>
      <c r="AE85" s="18">
        <f t="shared" si="13"/>
        <v>0</v>
      </c>
      <c r="AF85" s="18">
        <f t="shared" ref="AF85:AF95" si="17">Y85*AA85+AC85</f>
        <v>0</v>
      </c>
      <c r="AG85" s="19">
        <f t="shared" si="14"/>
        <v>0</v>
      </c>
      <c r="AI85" s="11"/>
      <c r="AJ85" s="11"/>
      <c r="AK85" s="11"/>
      <c r="AL85" s="11"/>
      <c r="AN85" s="11"/>
      <c r="AO85" s="11"/>
      <c r="AP85" s="11"/>
    </row>
    <row r="86" spans="1:42" ht="15" customHeight="1">
      <c r="A86" s="2">
        <v>100030</v>
      </c>
      <c r="B86" s="11" t="s">
        <v>236</v>
      </c>
      <c r="C86" s="11" t="s">
        <v>54</v>
      </c>
      <c r="D86" s="11"/>
      <c r="E86" s="11"/>
      <c r="F86" s="11" t="s">
        <v>237</v>
      </c>
      <c r="G86" s="11"/>
      <c r="H86" s="11" t="s">
        <v>52</v>
      </c>
      <c r="I86" s="11"/>
      <c r="J86" s="11"/>
      <c r="K86" s="11"/>
      <c r="L86" s="11">
        <v>1.5</v>
      </c>
      <c r="M86" s="27"/>
      <c r="N86" s="27"/>
      <c r="P86" s="28">
        <f>Table1[[#This Row],[Real Sell ]]+Table1[[#This Row],[Shipping Income]]</f>
        <v>0</v>
      </c>
      <c r="S86" s="26">
        <f t="shared" si="15"/>
        <v>0</v>
      </c>
      <c r="T86" s="27">
        <f>Table1[[#This Row],[Unit Price]]+Table1[[#This Row],[Shipping Expense]]+Table1[[#This Row],[Amazon fees]]</f>
        <v>0</v>
      </c>
      <c r="U86" s="26">
        <f>Table1[[#This Row],[Total income]]-Table1[[#This Row],[Total Expense]]</f>
        <v>0</v>
      </c>
      <c r="V86" s="26">
        <f t="shared" si="16"/>
        <v>1.05</v>
      </c>
      <c r="W86" s="2">
        <v>40</v>
      </c>
      <c r="X86" s="2">
        <f>Table1[[#This Row],[Unit Price]]*Table1[[#This Row],[Quantity in Stock]]</f>
        <v>0</v>
      </c>
      <c r="Y86" s="22">
        <v>0</v>
      </c>
      <c r="Z86" s="22">
        <f t="shared" si="10"/>
        <v>0</v>
      </c>
      <c r="AA86" s="13">
        <v>120</v>
      </c>
      <c r="AB86" s="2">
        <v>20</v>
      </c>
      <c r="AC86" s="17">
        <f t="shared" si="11"/>
        <v>0</v>
      </c>
      <c r="AD86" s="18">
        <f t="shared" si="12"/>
        <v>0</v>
      </c>
      <c r="AE86" s="18">
        <f t="shared" si="13"/>
        <v>0</v>
      </c>
      <c r="AF86" s="18">
        <f t="shared" si="17"/>
        <v>0</v>
      </c>
      <c r="AG86" s="19">
        <f t="shared" si="14"/>
        <v>0</v>
      </c>
      <c r="AI86" s="11"/>
      <c r="AJ86" s="11"/>
      <c r="AK86" s="11"/>
      <c r="AL86" s="11"/>
      <c r="AN86" s="11"/>
      <c r="AO86" s="11"/>
      <c r="AP86" s="11"/>
    </row>
    <row r="87" spans="1:42" ht="15" customHeight="1">
      <c r="A87" s="2">
        <v>100034</v>
      </c>
      <c r="B87" s="11" t="s">
        <v>238</v>
      </c>
      <c r="C87" s="11" t="s">
        <v>54</v>
      </c>
      <c r="D87" s="11"/>
      <c r="E87" s="11"/>
      <c r="F87" s="11" t="s">
        <v>239</v>
      </c>
      <c r="G87" s="11"/>
      <c r="H87" s="11" t="s">
        <v>52</v>
      </c>
      <c r="I87" s="11"/>
      <c r="J87" s="11"/>
      <c r="K87" s="11"/>
      <c r="L87" s="11">
        <v>1.5</v>
      </c>
      <c r="M87" s="27"/>
      <c r="N87" s="27"/>
      <c r="P87" s="28">
        <f>Table1[[#This Row],[Real Sell ]]+Table1[[#This Row],[Shipping Income]]</f>
        <v>0</v>
      </c>
      <c r="S87" s="26">
        <f t="shared" si="15"/>
        <v>0</v>
      </c>
      <c r="T87" s="27">
        <f>Table1[[#This Row],[Unit Price]]+Table1[[#This Row],[Shipping Expense]]+Table1[[#This Row],[Amazon fees]]</f>
        <v>0</v>
      </c>
      <c r="U87" s="26">
        <f>Table1[[#This Row],[Total income]]-Table1[[#This Row],[Total Expense]]</f>
        <v>0</v>
      </c>
      <c r="V87" s="26">
        <f t="shared" si="16"/>
        <v>1.05</v>
      </c>
      <c r="W87" s="2">
        <v>20</v>
      </c>
      <c r="X87" s="2">
        <f>Table1[[#This Row],[Unit Price]]*Table1[[#This Row],[Quantity in Stock]]</f>
        <v>0</v>
      </c>
      <c r="Y87" s="22">
        <v>0</v>
      </c>
      <c r="Z87" s="22">
        <f t="shared" si="10"/>
        <v>0</v>
      </c>
      <c r="AA87" s="13">
        <v>120</v>
      </c>
      <c r="AB87" s="2">
        <v>20</v>
      </c>
      <c r="AC87" s="17">
        <f t="shared" si="11"/>
        <v>0</v>
      </c>
      <c r="AD87" s="18">
        <f t="shared" si="12"/>
        <v>0</v>
      </c>
      <c r="AE87" s="18">
        <f t="shared" si="13"/>
        <v>0</v>
      </c>
      <c r="AF87" s="18">
        <f t="shared" si="17"/>
        <v>0</v>
      </c>
      <c r="AG87" s="19">
        <f t="shared" si="14"/>
        <v>0</v>
      </c>
      <c r="AI87" s="11"/>
      <c r="AJ87" s="11"/>
      <c r="AK87" s="11"/>
      <c r="AL87" s="11"/>
      <c r="AN87" s="11"/>
      <c r="AO87" s="11"/>
      <c r="AP87" s="11"/>
    </row>
    <row r="88" spans="1:42" ht="15" customHeight="1">
      <c r="A88" s="2">
        <v>100035</v>
      </c>
      <c r="B88" s="11" t="s">
        <v>240</v>
      </c>
      <c r="C88" s="11" t="s">
        <v>54</v>
      </c>
      <c r="D88" s="11"/>
      <c r="E88" s="11"/>
      <c r="F88" s="11" t="s">
        <v>241</v>
      </c>
      <c r="G88" s="11"/>
      <c r="H88" s="11" t="s">
        <v>52</v>
      </c>
      <c r="I88" s="11"/>
      <c r="J88" s="11"/>
      <c r="K88" s="11"/>
      <c r="L88" s="11">
        <v>1.5</v>
      </c>
      <c r="M88" s="27"/>
      <c r="N88" s="27"/>
      <c r="P88" s="28">
        <f>Table1[[#This Row],[Real Sell ]]+Table1[[#This Row],[Shipping Income]]</f>
        <v>0</v>
      </c>
      <c r="S88" s="26">
        <f t="shared" si="15"/>
        <v>0</v>
      </c>
      <c r="T88" s="27">
        <f>Table1[[#This Row],[Unit Price]]+Table1[[#This Row],[Shipping Expense]]+Table1[[#This Row],[Amazon fees]]</f>
        <v>0</v>
      </c>
      <c r="U88" s="26">
        <f>Table1[[#This Row],[Total income]]-Table1[[#This Row],[Total Expense]]</f>
        <v>0</v>
      </c>
      <c r="V88" s="26">
        <f t="shared" si="16"/>
        <v>1.05</v>
      </c>
      <c r="W88" s="2">
        <v>20</v>
      </c>
      <c r="X88" s="2">
        <f>Table1[[#This Row],[Unit Price]]*Table1[[#This Row],[Quantity in Stock]]</f>
        <v>0</v>
      </c>
      <c r="Y88" s="22">
        <v>0</v>
      </c>
      <c r="Z88" s="22">
        <f t="shared" si="10"/>
        <v>0</v>
      </c>
      <c r="AA88" s="13">
        <v>120</v>
      </c>
      <c r="AB88" s="2">
        <v>20</v>
      </c>
      <c r="AC88" s="17">
        <f t="shared" si="11"/>
        <v>0</v>
      </c>
      <c r="AD88" s="18">
        <f t="shared" si="12"/>
        <v>0</v>
      </c>
      <c r="AE88" s="18">
        <f t="shared" si="13"/>
        <v>0</v>
      </c>
      <c r="AF88" s="18">
        <f t="shared" si="17"/>
        <v>0</v>
      </c>
      <c r="AG88" s="19">
        <f t="shared" si="14"/>
        <v>0</v>
      </c>
      <c r="AI88" s="11"/>
      <c r="AJ88" s="11"/>
      <c r="AK88" s="11"/>
      <c r="AL88" s="11"/>
      <c r="AN88" s="11"/>
      <c r="AO88" s="11"/>
      <c r="AP88" s="11"/>
    </row>
    <row r="89" spans="1:42" ht="15" customHeight="1">
      <c r="A89" s="2">
        <v>100036</v>
      </c>
      <c r="B89" s="11" t="s">
        <v>242</v>
      </c>
      <c r="C89" s="11" t="s">
        <v>54</v>
      </c>
      <c r="D89" s="11"/>
      <c r="E89" s="11"/>
      <c r="F89" s="11" t="s">
        <v>243</v>
      </c>
      <c r="G89" s="11"/>
      <c r="H89" s="11" t="s">
        <v>52</v>
      </c>
      <c r="I89" s="11"/>
      <c r="J89" s="11"/>
      <c r="K89" s="11"/>
      <c r="L89" s="11">
        <v>1.5</v>
      </c>
      <c r="M89" s="27"/>
      <c r="N89" s="27"/>
      <c r="P89" s="28">
        <f>Table1[[#This Row],[Real Sell ]]+Table1[[#This Row],[Shipping Income]]</f>
        <v>0</v>
      </c>
      <c r="S89" s="26">
        <f t="shared" si="15"/>
        <v>0</v>
      </c>
      <c r="T89" s="27">
        <f>Table1[[#This Row],[Unit Price]]+Table1[[#This Row],[Shipping Expense]]+Table1[[#This Row],[Amazon fees]]</f>
        <v>0</v>
      </c>
      <c r="U89" s="26">
        <f>Table1[[#This Row],[Total income]]-Table1[[#This Row],[Total Expense]]</f>
        <v>0</v>
      </c>
      <c r="V89" s="26">
        <f t="shared" si="16"/>
        <v>1.05</v>
      </c>
      <c r="W89" s="2">
        <v>20</v>
      </c>
      <c r="X89" s="2">
        <f>Table1[[#This Row],[Unit Price]]*Table1[[#This Row],[Quantity in Stock]]</f>
        <v>0</v>
      </c>
      <c r="Y89" s="22">
        <v>0</v>
      </c>
      <c r="Z89" s="22">
        <f t="shared" si="10"/>
        <v>0</v>
      </c>
      <c r="AA89" s="13">
        <v>120</v>
      </c>
      <c r="AB89" s="2">
        <v>20</v>
      </c>
      <c r="AC89" s="17">
        <f t="shared" si="11"/>
        <v>0</v>
      </c>
      <c r="AD89" s="18">
        <f t="shared" si="12"/>
        <v>0</v>
      </c>
      <c r="AE89" s="18">
        <f t="shared" si="13"/>
        <v>0</v>
      </c>
      <c r="AF89" s="18">
        <f t="shared" si="17"/>
        <v>0</v>
      </c>
      <c r="AG89" s="19">
        <f t="shared" si="14"/>
        <v>0</v>
      </c>
      <c r="AI89" s="11"/>
      <c r="AJ89" s="11"/>
      <c r="AK89" s="11"/>
      <c r="AL89" s="11"/>
      <c r="AN89" s="11"/>
      <c r="AO89" s="11"/>
      <c r="AP89" s="11"/>
    </row>
    <row r="90" spans="1:42" ht="15" customHeight="1">
      <c r="A90" s="2">
        <v>100038</v>
      </c>
      <c r="B90" s="11" t="s">
        <v>244</v>
      </c>
      <c r="C90" s="11" t="s">
        <v>54</v>
      </c>
      <c r="D90" s="11"/>
      <c r="E90" s="11"/>
      <c r="F90" s="11" t="s">
        <v>245</v>
      </c>
      <c r="G90" s="11"/>
      <c r="H90" s="11" t="s">
        <v>52</v>
      </c>
      <c r="I90" s="11"/>
      <c r="J90" s="11"/>
      <c r="K90" s="11"/>
      <c r="L90" s="11">
        <v>1.5</v>
      </c>
      <c r="M90" s="27"/>
      <c r="N90" s="27"/>
      <c r="P90" s="28">
        <f>Table1[[#This Row],[Real Sell ]]+Table1[[#This Row],[Shipping Income]]</f>
        <v>0</v>
      </c>
      <c r="S90" s="26">
        <f t="shared" si="15"/>
        <v>0</v>
      </c>
      <c r="T90" s="27">
        <f>Table1[[#This Row],[Unit Price]]+Table1[[#This Row],[Shipping Expense]]+Table1[[#This Row],[Amazon fees]]</f>
        <v>0</v>
      </c>
      <c r="U90" s="26">
        <f>Table1[[#This Row],[Total income]]-Table1[[#This Row],[Total Expense]]</f>
        <v>0</v>
      </c>
      <c r="V90" s="26">
        <f t="shared" si="16"/>
        <v>1.05</v>
      </c>
      <c r="W90" s="2">
        <v>20</v>
      </c>
      <c r="X90" s="2">
        <f>Table1[[#This Row],[Unit Price]]*Table1[[#This Row],[Quantity in Stock]]</f>
        <v>0</v>
      </c>
      <c r="Y90" s="22">
        <v>0</v>
      </c>
      <c r="Z90" s="22">
        <f t="shared" si="10"/>
        <v>0</v>
      </c>
      <c r="AA90" s="13">
        <v>120</v>
      </c>
      <c r="AB90" s="2">
        <v>20</v>
      </c>
      <c r="AC90" s="17">
        <f t="shared" si="11"/>
        <v>0</v>
      </c>
      <c r="AD90" s="18">
        <f t="shared" si="12"/>
        <v>0</v>
      </c>
      <c r="AE90" s="18">
        <f t="shared" si="13"/>
        <v>0</v>
      </c>
      <c r="AF90" s="18">
        <f t="shared" si="17"/>
        <v>0</v>
      </c>
      <c r="AG90" s="19">
        <f t="shared" si="14"/>
        <v>0</v>
      </c>
      <c r="AI90" s="11"/>
      <c r="AJ90" s="11"/>
      <c r="AK90" s="11"/>
      <c r="AL90" s="11"/>
      <c r="AN90" s="11"/>
      <c r="AO90" s="11"/>
      <c r="AP90" s="11"/>
    </row>
    <row r="91" spans="1:42" ht="15" customHeight="1">
      <c r="A91" s="2">
        <v>100042</v>
      </c>
      <c r="B91" s="11" t="s">
        <v>246</v>
      </c>
      <c r="C91" s="11" t="s">
        <v>54</v>
      </c>
      <c r="D91" s="11"/>
      <c r="E91" s="11"/>
      <c r="F91" s="11" t="s">
        <v>247</v>
      </c>
      <c r="G91" s="11"/>
      <c r="H91" s="11" t="s">
        <v>52</v>
      </c>
      <c r="I91" s="11"/>
      <c r="J91" s="11"/>
      <c r="K91" s="11"/>
      <c r="L91" s="11">
        <v>1.5</v>
      </c>
      <c r="M91" s="27"/>
      <c r="N91" s="27"/>
      <c r="P91" s="28">
        <f>Table1[[#This Row],[Real Sell ]]+Table1[[#This Row],[Shipping Income]]</f>
        <v>0</v>
      </c>
      <c r="S91" s="26">
        <f t="shared" si="15"/>
        <v>0</v>
      </c>
      <c r="T91" s="27">
        <f>Table1[[#This Row],[Unit Price]]+Table1[[#This Row],[Shipping Expense]]+Table1[[#This Row],[Amazon fees]]</f>
        <v>0</v>
      </c>
      <c r="U91" s="26">
        <f>Table1[[#This Row],[Total income]]-Table1[[#This Row],[Total Expense]]</f>
        <v>0</v>
      </c>
      <c r="V91" s="26">
        <f t="shared" si="16"/>
        <v>1.05</v>
      </c>
      <c r="W91" s="2">
        <v>20</v>
      </c>
      <c r="X91" s="2">
        <f>Table1[[#This Row],[Unit Price]]*Table1[[#This Row],[Quantity in Stock]]</f>
        <v>0</v>
      </c>
      <c r="Y91" s="22">
        <v>0</v>
      </c>
      <c r="Z91" s="22">
        <f t="shared" si="10"/>
        <v>0</v>
      </c>
      <c r="AA91" s="13">
        <v>120</v>
      </c>
      <c r="AB91" s="2">
        <v>20</v>
      </c>
      <c r="AC91" s="17">
        <f t="shared" si="11"/>
        <v>0</v>
      </c>
      <c r="AD91" s="18">
        <f t="shared" si="12"/>
        <v>0</v>
      </c>
      <c r="AE91" s="18">
        <f t="shared" si="13"/>
        <v>0</v>
      </c>
      <c r="AF91" s="18">
        <f t="shared" si="17"/>
        <v>0</v>
      </c>
      <c r="AG91" s="19">
        <f t="shared" si="14"/>
        <v>0</v>
      </c>
      <c r="AI91" s="11"/>
      <c r="AJ91" s="11"/>
      <c r="AK91" s="11"/>
      <c r="AL91" s="11"/>
      <c r="AN91" s="11"/>
      <c r="AO91" s="11"/>
      <c r="AP91" s="11"/>
    </row>
    <row r="92" spans="1:42" ht="15" customHeight="1">
      <c r="A92" s="2">
        <v>200018</v>
      </c>
      <c r="B92" s="11" t="s">
        <v>248</v>
      </c>
      <c r="C92" s="11" t="s">
        <v>154</v>
      </c>
      <c r="D92" s="11"/>
      <c r="E92" s="11"/>
      <c r="F92" s="11" t="s">
        <v>249</v>
      </c>
      <c r="G92" s="11"/>
      <c r="H92" s="11" t="s">
        <v>52</v>
      </c>
      <c r="I92" s="11"/>
      <c r="J92" s="11"/>
      <c r="K92" s="11"/>
      <c r="L92" s="11">
        <v>1</v>
      </c>
      <c r="M92" s="27"/>
      <c r="N92" s="27"/>
      <c r="P92" s="28">
        <f>Table1[[#This Row],[Real Sell ]]+Table1[[#This Row],[Shipping Income]]</f>
        <v>0</v>
      </c>
      <c r="S92" s="26">
        <f t="shared" si="15"/>
        <v>0</v>
      </c>
      <c r="T92" s="27">
        <f>Table1[[#This Row],[Unit Price]]+Table1[[#This Row],[Shipping Expense]]+Table1[[#This Row],[Amazon fees]]</f>
        <v>0</v>
      </c>
      <c r="U92" s="26">
        <f>Table1[[#This Row],[Total income]]-Table1[[#This Row],[Total Expense]]</f>
        <v>0</v>
      </c>
      <c r="V92" s="26">
        <f t="shared" si="16"/>
        <v>1.05</v>
      </c>
      <c r="W92" s="2">
        <v>20</v>
      </c>
      <c r="X92" s="2">
        <f>Table1[[#This Row],[Unit Price]]*Table1[[#This Row],[Quantity in Stock]]</f>
        <v>0</v>
      </c>
      <c r="Y92" s="22">
        <v>0</v>
      </c>
      <c r="Z92" s="22">
        <f t="shared" si="10"/>
        <v>0</v>
      </c>
      <c r="AA92" s="13">
        <v>120</v>
      </c>
      <c r="AB92" s="2">
        <v>20</v>
      </c>
      <c r="AC92" s="17">
        <f t="shared" si="11"/>
        <v>0</v>
      </c>
      <c r="AD92" s="18">
        <f t="shared" si="12"/>
        <v>0</v>
      </c>
      <c r="AE92" s="18">
        <f t="shared" si="13"/>
        <v>0</v>
      </c>
      <c r="AF92" s="18">
        <f t="shared" si="17"/>
        <v>0</v>
      </c>
      <c r="AG92" s="19">
        <f t="shared" si="14"/>
        <v>0</v>
      </c>
      <c r="AI92" s="11"/>
      <c r="AJ92" s="11"/>
      <c r="AK92" s="11"/>
      <c r="AL92" s="11"/>
      <c r="AN92" s="11"/>
      <c r="AO92" s="11"/>
      <c r="AP92" s="11"/>
    </row>
    <row r="93" spans="1:42" ht="15" customHeight="1">
      <c r="A93" s="2">
        <v>100037</v>
      </c>
      <c r="B93" s="11" t="s">
        <v>250</v>
      </c>
      <c r="C93" s="11" t="s">
        <v>54</v>
      </c>
      <c r="D93" s="11"/>
      <c r="E93" s="11"/>
      <c r="F93" s="11" t="s">
        <v>251</v>
      </c>
      <c r="G93" s="11"/>
      <c r="H93" s="11" t="s">
        <v>52</v>
      </c>
      <c r="I93" s="11"/>
      <c r="J93" s="11"/>
      <c r="K93" s="11"/>
      <c r="L93" s="11">
        <v>1.5</v>
      </c>
      <c r="M93" s="27"/>
      <c r="N93" s="27"/>
      <c r="P93" s="28">
        <f>Table1[[#This Row],[Real Sell ]]+Table1[[#This Row],[Shipping Income]]</f>
        <v>0</v>
      </c>
      <c r="S93" s="26">
        <f t="shared" si="15"/>
        <v>0</v>
      </c>
      <c r="T93" s="27">
        <f>Table1[[#This Row],[Unit Price]]+Table1[[#This Row],[Shipping Expense]]+Table1[[#This Row],[Amazon fees]]</f>
        <v>0</v>
      </c>
      <c r="U93" s="26">
        <f>Table1[[#This Row],[Total income]]-Table1[[#This Row],[Total Expense]]</f>
        <v>0</v>
      </c>
      <c r="V93" s="26">
        <f t="shared" si="16"/>
        <v>1.05</v>
      </c>
      <c r="W93" s="2">
        <v>19</v>
      </c>
      <c r="X93" s="2">
        <f>Table1[[#This Row],[Unit Price]]*Table1[[#This Row],[Quantity in Stock]]</f>
        <v>0</v>
      </c>
      <c r="Y93" s="22">
        <v>0</v>
      </c>
      <c r="Z93" s="22">
        <f t="shared" si="10"/>
        <v>0</v>
      </c>
      <c r="AA93" s="13">
        <v>120</v>
      </c>
      <c r="AB93" s="2">
        <v>20</v>
      </c>
      <c r="AC93" s="17">
        <f t="shared" si="11"/>
        <v>0</v>
      </c>
      <c r="AD93" s="18">
        <f t="shared" si="12"/>
        <v>0</v>
      </c>
      <c r="AE93" s="18">
        <f t="shared" si="13"/>
        <v>0</v>
      </c>
      <c r="AF93" s="18">
        <f t="shared" si="17"/>
        <v>0</v>
      </c>
      <c r="AG93" s="19">
        <f t="shared" si="14"/>
        <v>0</v>
      </c>
      <c r="AI93" s="11"/>
      <c r="AJ93" s="11"/>
      <c r="AK93" s="11"/>
      <c r="AL93" s="11"/>
      <c r="AN93" s="11"/>
      <c r="AO93" s="11"/>
      <c r="AP93" s="11"/>
    </row>
    <row r="94" spans="1:42" ht="15" customHeight="1">
      <c r="A94" s="2">
        <v>200020</v>
      </c>
      <c r="B94" s="11" t="s">
        <v>252</v>
      </c>
      <c r="C94" s="11" t="s">
        <v>154</v>
      </c>
      <c r="D94" s="11"/>
      <c r="E94" s="11"/>
      <c r="F94" s="11" t="s">
        <v>253</v>
      </c>
      <c r="G94" s="11"/>
      <c r="H94" s="11" t="s">
        <v>52</v>
      </c>
      <c r="I94" s="11"/>
      <c r="J94" s="11"/>
      <c r="K94" s="11"/>
      <c r="L94" s="11">
        <v>1</v>
      </c>
      <c r="M94" s="27"/>
      <c r="N94" s="27"/>
      <c r="P94" s="28">
        <f>Table1[[#This Row],[Real Sell ]]+Table1[[#This Row],[Shipping Income]]</f>
        <v>0</v>
      </c>
      <c r="S94" s="26">
        <f t="shared" si="15"/>
        <v>0</v>
      </c>
      <c r="T94" s="27">
        <f>Table1[[#This Row],[Unit Price]]+Table1[[#This Row],[Shipping Expense]]+Table1[[#This Row],[Amazon fees]]</f>
        <v>0</v>
      </c>
      <c r="U94" s="26">
        <f>Table1[[#This Row],[Total income]]-Table1[[#This Row],[Total Expense]]</f>
        <v>0</v>
      </c>
      <c r="V94" s="26">
        <f t="shared" si="16"/>
        <v>1.05</v>
      </c>
      <c r="W94" s="2">
        <v>18</v>
      </c>
      <c r="X94" s="2">
        <f>Table1[[#This Row],[Unit Price]]*Table1[[#This Row],[Quantity in Stock]]</f>
        <v>0</v>
      </c>
      <c r="Y94" s="22">
        <v>0.22</v>
      </c>
      <c r="Z94" s="22">
        <f t="shared" si="10"/>
        <v>6.6</v>
      </c>
      <c r="AA94" s="13">
        <v>120</v>
      </c>
      <c r="AB94" s="2">
        <v>20</v>
      </c>
      <c r="AC94" s="17">
        <f t="shared" si="11"/>
        <v>4.4000000000000004</v>
      </c>
      <c r="AD94" s="18">
        <f t="shared" si="12"/>
        <v>30.799999999999997</v>
      </c>
      <c r="AE94" s="18">
        <f t="shared" si="13"/>
        <v>61.599999999999994</v>
      </c>
      <c r="AF94" s="18">
        <f t="shared" si="17"/>
        <v>30.799999999999997</v>
      </c>
      <c r="AG94" s="19">
        <f t="shared" si="14"/>
        <v>0</v>
      </c>
      <c r="AI94" s="11"/>
      <c r="AJ94" s="11"/>
      <c r="AK94" s="11"/>
      <c r="AL94" s="11"/>
      <c r="AN94" s="11"/>
      <c r="AO94" s="11"/>
      <c r="AP94" s="11"/>
    </row>
    <row r="95" spans="1:42" ht="15" customHeight="1">
      <c r="A95" s="2">
        <v>200044</v>
      </c>
      <c r="B95" s="11" t="s">
        <v>254</v>
      </c>
      <c r="C95" s="11" t="s">
        <v>154</v>
      </c>
      <c r="D95" s="11"/>
      <c r="E95" s="11"/>
      <c r="F95" s="11" t="s">
        <v>255</v>
      </c>
      <c r="G95" s="11"/>
      <c r="H95" s="11" t="s">
        <v>52</v>
      </c>
      <c r="I95" s="11"/>
      <c r="J95" s="11"/>
      <c r="K95" s="11"/>
      <c r="L95" s="11">
        <v>1</v>
      </c>
      <c r="M95" s="27"/>
      <c r="N95" s="27"/>
      <c r="P95" s="28">
        <f>Table1[[#This Row],[Real Sell ]]+Table1[[#This Row],[Shipping Income]]</f>
        <v>0</v>
      </c>
      <c r="S95" s="26">
        <f t="shared" si="15"/>
        <v>0</v>
      </c>
      <c r="T95" s="27">
        <f>Table1[[#This Row],[Unit Price]]+Table1[[#This Row],[Shipping Expense]]+Table1[[#This Row],[Amazon fees]]</f>
        <v>0</v>
      </c>
      <c r="U95" s="26">
        <f>Table1[[#This Row],[Total income]]-Table1[[#This Row],[Total Expense]]</f>
        <v>0</v>
      </c>
      <c r="V95" s="26">
        <f t="shared" si="16"/>
        <v>1.05</v>
      </c>
      <c r="W95" s="2">
        <v>18</v>
      </c>
      <c r="X95" s="2">
        <f>Table1[[#This Row],[Unit Price]]*Table1[[#This Row],[Quantity in Stock]]</f>
        <v>0</v>
      </c>
      <c r="Y95" s="22">
        <v>0</v>
      </c>
      <c r="Z95" s="22">
        <f t="shared" si="10"/>
        <v>0</v>
      </c>
      <c r="AA95" s="13">
        <v>120</v>
      </c>
      <c r="AB95" s="2">
        <v>20</v>
      </c>
      <c r="AC95" s="17">
        <f t="shared" si="11"/>
        <v>0</v>
      </c>
      <c r="AD95" s="18">
        <f t="shared" si="12"/>
        <v>0</v>
      </c>
      <c r="AE95" s="18">
        <f t="shared" si="13"/>
        <v>0</v>
      </c>
      <c r="AF95" s="18">
        <f t="shared" si="17"/>
        <v>0</v>
      </c>
      <c r="AG95" s="19">
        <f t="shared" si="14"/>
        <v>0</v>
      </c>
      <c r="AI95" s="11"/>
      <c r="AJ95" s="11"/>
      <c r="AK95" s="11"/>
      <c r="AL95" s="11"/>
      <c r="AN95" s="11"/>
      <c r="AO95" s="11"/>
      <c r="AP95" s="11"/>
    </row>
    <row r="96" spans="1:42" ht="15" customHeight="1">
      <c r="A96" s="2">
        <v>600018</v>
      </c>
      <c r="B96" s="11" t="s">
        <v>256</v>
      </c>
      <c r="C96" s="11" t="s">
        <v>257</v>
      </c>
      <c r="D96" s="11"/>
      <c r="E96" s="11"/>
      <c r="F96" s="11" t="s">
        <v>258</v>
      </c>
      <c r="G96" s="11"/>
      <c r="H96" s="11" t="s">
        <v>52</v>
      </c>
      <c r="I96" s="11"/>
      <c r="J96" s="11"/>
      <c r="K96" s="11"/>
      <c r="L96" s="11"/>
      <c r="M96" s="27"/>
      <c r="N96" s="27"/>
      <c r="P96" s="28">
        <f>Table1[[#This Row],[Real Sell ]]+Table1[[#This Row],[Shipping Income]]</f>
        <v>0</v>
      </c>
      <c r="S96" s="26">
        <f t="shared" si="15"/>
        <v>0</v>
      </c>
      <c r="T96" s="27">
        <f>Table1[[#This Row],[Unit Price]]+Table1[[#This Row],[Shipping Expense]]+Table1[[#This Row],[Amazon fees]]</f>
        <v>0</v>
      </c>
      <c r="U96" s="26">
        <f>Table1[[#This Row],[Total income]]-Table1[[#This Row],[Total Expense]]</f>
        <v>0</v>
      </c>
      <c r="V96" s="26">
        <f t="shared" si="16"/>
        <v>1.05</v>
      </c>
      <c r="W96" s="2">
        <v>96</v>
      </c>
      <c r="X96" s="2">
        <f>Table1[[#This Row],[Unit Price]]*Table1[[#This Row],[Quantity in Stock]]</f>
        <v>0</v>
      </c>
      <c r="Y96" s="22">
        <v>0.1</v>
      </c>
      <c r="Z96" s="22">
        <f t="shared" si="10"/>
        <v>3</v>
      </c>
      <c r="AA96" s="13">
        <v>21</v>
      </c>
      <c r="AB96" s="2">
        <v>7</v>
      </c>
      <c r="AC96" s="17">
        <f t="shared" si="11"/>
        <v>0.70000000000000007</v>
      </c>
      <c r="AD96" s="18">
        <f t="shared" si="12"/>
        <v>2.8000000000000003</v>
      </c>
      <c r="AE96" s="18">
        <f t="shared" si="13"/>
        <v>5.6000000000000005</v>
      </c>
      <c r="AF96" s="18">
        <v>3</v>
      </c>
      <c r="AG96" s="19">
        <f t="shared" si="14"/>
        <v>0</v>
      </c>
      <c r="AH96" s="2" t="s">
        <v>88</v>
      </c>
      <c r="AI96" s="11"/>
      <c r="AJ96" s="11"/>
      <c r="AK96" s="11"/>
      <c r="AL96" s="11"/>
      <c r="AN96" s="11"/>
      <c r="AO96" s="11"/>
      <c r="AP96" s="11"/>
    </row>
    <row r="97" spans="1:42" ht="15" customHeight="1">
      <c r="A97" s="2">
        <v>200036</v>
      </c>
      <c r="B97" s="11" t="s">
        <v>259</v>
      </c>
      <c r="C97" s="11" t="s">
        <v>154</v>
      </c>
      <c r="D97" s="11"/>
      <c r="E97" s="11"/>
      <c r="F97" s="11" t="s">
        <v>260</v>
      </c>
      <c r="G97" s="11"/>
      <c r="H97" s="11" t="s">
        <v>52</v>
      </c>
      <c r="I97" s="11"/>
      <c r="J97" s="11"/>
      <c r="K97" s="11"/>
      <c r="L97" s="11">
        <v>1</v>
      </c>
      <c r="M97" s="27"/>
      <c r="N97" s="27"/>
      <c r="P97" s="28">
        <f>Table1[[#This Row],[Real Sell ]]+Table1[[#This Row],[Shipping Income]]</f>
        <v>0</v>
      </c>
      <c r="S97" s="26">
        <f t="shared" si="15"/>
        <v>0</v>
      </c>
      <c r="T97" s="27">
        <f>Table1[[#This Row],[Unit Price]]+Table1[[#This Row],[Shipping Expense]]+Table1[[#This Row],[Amazon fees]]</f>
        <v>0</v>
      </c>
      <c r="U97" s="26">
        <f>Table1[[#This Row],[Total income]]-Table1[[#This Row],[Total Expense]]</f>
        <v>0</v>
      </c>
      <c r="V97" s="26">
        <f t="shared" si="16"/>
        <v>1.05</v>
      </c>
      <c r="W97" s="2">
        <v>17</v>
      </c>
      <c r="X97" s="2">
        <f>Table1[[#This Row],[Unit Price]]*Table1[[#This Row],[Quantity in Stock]]</f>
        <v>0</v>
      </c>
      <c r="Y97" s="22">
        <v>0.1</v>
      </c>
      <c r="Z97" s="22">
        <f t="shared" si="10"/>
        <v>3</v>
      </c>
      <c r="AA97" s="13">
        <v>120</v>
      </c>
      <c r="AB97" s="2">
        <v>20</v>
      </c>
      <c r="AC97" s="17">
        <f t="shared" si="11"/>
        <v>2</v>
      </c>
      <c r="AD97" s="18">
        <f t="shared" si="12"/>
        <v>14</v>
      </c>
      <c r="AE97" s="18">
        <f t="shared" si="13"/>
        <v>28</v>
      </c>
      <c r="AF97" s="18">
        <f>Y97*AA97+AC97</f>
        <v>14</v>
      </c>
      <c r="AG97" s="19">
        <f t="shared" si="14"/>
        <v>0</v>
      </c>
      <c r="AI97" s="11"/>
      <c r="AJ97" s="11"/>
      <c r="AK97" s="11"/>
      <c r="AL97" s="11"/>
      <c r="AN97" s="11"/>
      <c r="AO97" s="11"/>
      <c r="AP97" s="11"/>
    </row>
    <row r="98" spans="1:42" ht="15" customHeight="1">
      <c r="A98" s="2">
        <v>200037</v>
      </c>
      <c r="B98" s="11" t="s">
        <v>261</v>
      </c>
      <c r="C98" s="11" t="s">
        <v>154</v>
      </c>
      <c r="D98" s="11"/>
      <c r="E98" s="11"/>
      <c r="F98" s="11" t="s">
        <v>262</v>
      </c>
      <c r="G98" s="11"/>
      <c r="H98" s="11" t="s">
        <v>52</v>
      </c>
      <c r="I98" s="11"/>
      <c r="J98" s="11"/>
      <c r="K98" s="11"/>
      <c r="L98" s="11">
        <v>1</v>
      </c>
      <c r="M98" s="27"/>
      <c r="N98" s="27"/>
      <c r="P98" s="28">
        <f>Table1[[#This Row],[Real Sell ]]+Table1[[#This Row],[Shipping Income]]</f>
        <v>0</v>
      </c>
      <c r="S98" s="26">
        <f t="shared" si="15"/>
        <v>0</v>
      </c>
      <c r="T98" s="27">
        <f>Table1[[#This Row],[Unit Price]]+Table1[[#This Row],[Shipping Expense]]+Table1[[#This Row],[Amazon fees]]</f>
        <v>0</v>
      </c>
      <c r="U98" s="26">
        <f>Table1[[#This Row],[Total income]]-Table1[[#This Row],[Total Expense]]</f>
        <v>0</v>
      </c>
      <c r="V98" s="26">
        <f t="shared" si="16"/>
        <v>1.05</v>
      </c>
      <c r="W98" s="2">
        <v>16</v>
      </c>
      <c r="X98" s="2">
        <f>Table1[[#This Row],[Unit Price]]*Table1[[#This Row],[Quantity in Stock]]</f>
        <v>0</v>
      </c>
      <c r="Y98" s="22">
        <v>0.1</v>
      </c>
      <c r="Z98" s="22">
        <f t="shared" si="10"/>
        <v>3</v>
      </c>
      <c r="AA98" s="13">
        <v>120</v>
      </c>
      <c r="AB98" s="2">
        <v>20</v>
      </c>
      <c r="AC98" s="17">
        <f t="shared" si="11"/>
        <v>2</v>
      </c>
      <c r="AD98" s="18">
        <f t="shared" si="12"/>
        <v>14</v>
      </c>
      <c r="AE98" s="18">
        <f t="shared" si="13"/>
        <v>28</v>
      </c>
      <c r="AF98" s="18">
        <f>Y98*AA98+AC98</f>
        <v>14</v>
      </c>
      <c r="AG98" s="19">
        <f t="shared" si="14"/>
        <v>0</v>
      </c>
      <c r="AI98" s="11"/>
      <c r="AJ98" s="11"/>
      <c r="AK98" s="11"/>
      <c r="AL98" s="11"/>
      <c r="AN98" s="11"/>
      <c r="AO98" s="11"/>
      <c r="AP98" s="11"/>
    </row>
    <row r="99" spans="1:42" ht="15" customHeight="1">
      <c r="A99" s="2">
        <v>500004</v>
      </c>
      <c r="B99" s="11" t="s">
        <v>263</v>
      </c>
      <c r="C99" s="11" t="s">
        <v>179</v>
      </c>
      <c r="D99" s="11"/>
      <c r="E99" s="11"/>
      <c r="F99" s="11" t="s">
        <v>264</v>
      </c>
      <c r="G99" s="11"/>
      <c r="H99" s="11" t="s">
        <v>52</v>
      </c>
      <c r="I99" s="11"/>
      <c r="J99" s="11"/>
      <c r="K99" s="11"/>
      <c r="L99" s="11">
        <v>15</v>
      </c>
      <c r="M99" s="27"/>
      <c r="N99" s="27"/>
      <c r="P99" s="28">
        <f>Table1[[#This Row],[Real Sell ]]+Table1[[#This Row],[Shipping Income]]</f>
        <v>0</v>
      </c>
      <c r="S99" s="26">
        <f t="shared" si="15"/>
        <v>0</v>
      </c>
      <c r="T99" s="27">
        <f>Table1[[#This Row],[Unit Price]]+Table1[[#This Row],[Shipping Expense]]+Table1[[#This Row],[Amazon fees]]</f>
        <v>0</v>
      </c>
      <c r="U99" s="26">
        <f>Table1[[#This Row],[Total income]]-Table1[[#This Row],[Total Expense]]</f>
        <v>0</v>
      </c>
      <c r="V99" s="26">
        <f t="shared" si="16"/>
        <v>1.05</v>
      </c>
      <c r="W99" s="2">
        <v>12</v>
      </c>
      <c r="X99" s="2">
        <f>Table1[[#This Row],[Unit Price]]*Table1[[#This Row],[Quantity in Stock]]</f>
        <v>0</v>
      </c>
      <c r="Y99" s="22">
        <v>0.22</v>
      </c>
      <c r="Z99" s="22">
        <f t="shared" si="10"/>
        <v>6.6</v>
      </c>
      <c r="AA99" s="13">
        <v>14</v>
      </c>
      <c r="AB99" s="2">
        <v>7</v>
      </c>
      <c r="AC99" s="17">
        <f t="shared" si="11"/>
        <v>1.54</v>
      </c>
      <c r="AD99" s="18">
        <f t="shared" si="12"/>
        <v>4.62</v>
      </c>
      <c r="AE99" s="18">
        <f t="shared" si="13"/>
        <v>9.24</v>
      </c>
      <c r="AF99" s="18">
        <v>6.6</v>
      </c>
      <c r="AG99" s="19">
        <f t="shared" si="14"/>
        <v>0</v>
      </c>
      <c r="AI99" s="11"/>
      <c r="AJ99" s="11"/>
      <c r="AK99" s="11"/>
      <c r="AL99" s="11"/>
      <c r="AN99" s="11"/>
      <c r="AO99" s="11"/>
      <c r="AP99" s="11"/>
    </row>
    <row r="100" spans="1:42" ht="15" customHeight="1">
      <c r="A100" s="2">
        <v>200035</v>
      </c>
      <c r="B100" s="11" t="s">
        <v>265</v>
      </c>
      <c r="C100" s="11" t="s">
        <v>154</v>
      </c>
      <c r="D100" s="11"/>
      <c r="E100" s="11"/>
      <c r="F100" s="11" t="s">
        <v>266</v>
      </c>
      <c r="G100" s="11"/>
      <c r="H100" s="11" t="s">
        <v>52</v>
      </c>
      <c r="I100" s="11"/>
      <c r="J100" s="11"/>
      <c r="K100" s="11"/>
      <c r="L100" s="11">
        <v>1</v>
      </c>
      <c r="M100" s="27"/>
      <c r="N100" s="27"/>
      <c r="P100" s="28">
        <f>Table1[[#This Row],[Real Sell ]]+Table1[[#This Row],[Shipping Income]]</f>
        <v>0</v>
      </c>
      <c r="S100" s="26">
        <f t="shared" si="15"/>
        <v>0</v>
      </c>
      <c r="T100" s="27">
        <f>Table1[[#This Row],[Unit Price]]+Table1[[#This Row],[Shipping Expense]]+Table1[[#This Row],[Amazon fees]]</f>
        <v>0</v>
      </c>
      <c r="U100" s="26">
        <f>Table1[[#This Row],[Total income]]-Table1[[#This Row],[Total Expense]]</f>
        <v>0</v>
      </c>
      <c r="V100" s="26">
        <f t="shared" si="16"/>
        <v>1.05</v>
      </c>
      <c r="W100" s="2">
        <v>15</v>
      </c>
      <c r="X100" s="2">
        <f>Table1[[#This Row],[Unit Price]]*Table1[[#This Row],[Quantity in Stock]]</f>
        <v>0</v>
      </c>
      <c r="Y100" s="22">
        <v>0</v>
      </c>
      <c r="Z100" s="22">
        <f t="shared" si="10"/>
        <v>0</v>
      </c>
      <c r="AA100" s="13">
        <v>120</v>
      </c>
      <c r="AB100" s="2">
        <v>20</v>
      </c>
      <c r="AC100" s="17">
        <f t="shared" si="11"/>
        <v>0</v>
      </c>
      <c r="AD100" s="18">
        <f t="shared" si="12"/>
        <v>0</v>
      </c>
      <c r="AE100" s="18">
        <f t="shared" si="13"/>
        <v>0</v>
      </c>
      <c r="AF100" s="18">
        <f>Y100*AA100+AC100</f>
        <v>0</v>
      </c>
      <c r="AG100" s="19">
        <f t="shared" si="14"/>
        <v>0</v>
      </c>
      <c r="AI100" s="11"/>
      <c r="AJ100" s="11"/>
      <c r="AK100" s="11"/>
      <c r="AL100" s="11"/>
      <c r="AN100" s="11"/>
      <c r="AO100" s="11"/>
      <c r="AP100" s="11"/>
    </row>
    <row r="101" spans="1:42" ht="15" customHeight="1">
      <c r="A101" s="2">
        <v>500003</v>
      </c>
      <c r="B101" s="11" t="s">
        <v>267</v>
      </c>
      <c r="C101" s="11" t="s">
        <v>179</v>
      </c>
      <c r="D101" s="11"/>
      <c r="E101" s="11"/>
      <c r="F101" s="11" t="s">
        <v>268</v>
      </c>
      <c r="G101" s="11"/>
      <c r="H101" s="11" t="s">
        <v>52</v>
      </c>
      <c r="I101" s="11"/>
      <c r="J101" s="11"/>
      <c r="K101" s="11"/>
      <c r="L101" s="11">
        <v>2.5</v>
      </c>
      <c r="M101" s="27"/>
      <c r="N101" s="27"/>
      <c r="P101" s="28">
        <f>Table1[[#This Row],[Real Sell ]]+Table1[[#This Row],[Shipping Income]]</f>
        <v>0</v>
      </c>
      <c r="S101" s="26">
        <f t="shared" si="15"/>
        <v>0</v>
      </c>
      <c r="T101" s="27">
        <f>Table1[[#This Row],[Unit Price]]+Table1[[#This Row],[Shipping Expense]]+Table1[[#This Row],[Amazon fees]]</f>
        <v>0</v>
      </c>
      <c r="U101" s="26">
        <f>Table1[[#This Row],[Total income]]-Table1[[#This Row],[Total Expense]]</f>
        <v>0</v>
      </c>
      <c r="V101" s="26">
        <f t="shared" si="16"/>
        <v>1.05</v>
      </c>
      <c r="W101" s="2">
        <v>14</v>
      </c>
      <c r="X101" s="2">
        <f>Table1[[#This Row],[Unit Price]]*Table1[[#This Row],[Quantity in Stock]]</f>
        <v>0</v>
      </c>
      <c r="Y101" s="22">
        <v>0.22</v>
      </c>
      <c r="Z101" s="22">
        <f t="shared" si="10"/>
        <v>6.6</v>
      </c>
      <c r="AA101" s="13">
        <v>14</v>
      </c>
      <c r="AB101" s="2">
        <v>7</v>
      </c>
      <c r="AC101" s="17">
        <f t="shared" si="11"/>
        <v>1.54</v>
      </c>
      <c r="AD101" s="18">
        <f t="shared" si="12"/>
        <v>4.62</v>
      </c>
      <c r="AE101" s="18">
        <f t="shared" si="13"/>
        <v>9.24</v>
      </c>
      <c r="AF101" s="18">
        <v>6.6</v>
      </c>
      <c r="AG101" s="19">
        <f t="shared" si="14"/>
        <v>0</v>
      </c>
      <c r="AI101" s="11"/>
      <c r="AJ101" s="11"/>
      <c r="AK101" s="11"/>
      <c r="AL101" s="11"/>
      <c r="AN101" s="11"/>
      <c r="AO101" s="11"/>
      <c r="AP101" s="11"/>
    </row>
    <row r="102" spans="1:42" ht="15" customHeight="1">
      <c r="A102" s="2">
        <v>600040</v>
      </c>
      <c r="B102" s="11" t="s">
        <v>269</v>
      </c>
      <c r="C102" s="11" t="s">
        <v>270</v>
      </c>
      <c r="D102" s="11"/>
      <c r="E102" s="11"/>
      <c r="F102" s="11" t="s">
        <v>271</v>
      </c>
      <c r="G102" s="11"/>
      <c r="H102" s="11" t="s">
        <v>52</v>
      </c>
      <c r="I102" s="11"/>
      <c r="J102" s="11"/>
      <c r="K102" s="11"/>
      <c r="L102" s="11"/>
      <c r="M102" s="27"/>
      <c r="N102" s="27"/>
      <c r="P102" s="28">
        <f>Table1[[#This Row],[Real Sell ]]+Table1[[#This Row],[Shipping Income]]</f>
        <v>0</v>
      </c>
      <c r="S102" s="26">
        <f t="shared" si="15"/>
        <v>0</v>
      </c>
      <c r="T102" s="27">
        <f>Table1[[#This Row],[Unit Price]]+Table1[[#This Row],[Shipping Expense]]+Table1[[#This Row],[Amazon fees]]</f>
        <v>0</v>
      </c>
      <c r="U102" s="26">
        <f>Table1[[#This Row],[Total income]]-Table1[[#This Row],[Total Expense]]</f>
        <v>0</v>
      </c>
      <c r="V102" s="26">
        <f t="shared" si="16"/>
        <v>1.05</v>
      </c>
      <c r="W102" s="2">
        <v>14</v>
      </c>
      <c r="X102" s="2">
        <f>Table1[[#This Row],[Unit Price]]*Table1[[#This Row],[Quantity in Stock]]</f>
        <v>0</v>
      </c>
      <c r="Y102" s="22">
        <v>0</v>
      </c>
      <c r="Z102" s="22">
        <f t="shared" si="10"/>
        <v>0</v>
      </c>
      <c r="AA102" s="13">
        <v>0</v>
      </c>
      <c r="AB102" s="2">
        <v>0</v>
      </c>
      <c r="AC102" s="17">
        <f t="shared" si="11"/>
        <v>0</v>
      </c>
      <c r="AD102" s="18">
        <f t="shared" si="12"/>
        <v>0</v>
      </c>
      <c r="AE102" s="18">
        <f t="shared" si="13"/>
        <v>0</v>
      </c>
      <c r="AF102" s="18">
        <f>Y102*AA102+AC102</f>
        <v>0</v>
      </c>
      <c r="AG102" s="19">
        <f t="shared" si="14"/>
        <v>0</v>
      </c>
      <c r="AI102" s="11"/>
      <c r="AJ102" s="11"/>
      <c r="AK102" s="11"/>
      <c r="AL102" s="11"/>
      <c r="AN102" s="11"/>
      <c r="AO102" s="11"/>
      <c r="AP102" s="11"/>
    </row>
    <row r="103" spans="1:42" ht="15" customHeight="1">
      <c r="A103" s="2">
        <v>300006</v>
      </c>
      <c r="B103" s="11" t="s">
        <v>272</v>
      </c>
      <c r="C103" s="11" t="s">
        <v>273</v>
      </c>
      <c r="D103" s="11"/>
      <c r="E103" s="11"/>
      <c r="F103" s="11" t="s">
        <v>274</v>
      </c>
      <c r="G103" s="11"/>
      <c r="H103" s="11" t="s">
        <v>52</v>
      </c>
      <c r="I103" s="11"/>
      <c r="J103" s="11"/>
      <c r="K103" s="11"/>
      <c r="L103" s="11">
        <v>3</v>
      </c>
      <c r="M103" s="27"/>
      <c r="N103" s="27"/>
      <c r="P103" s="28">
        <f>Table1[[#This Row],[Real Sell ]]+Table1[[#This Row],[Shipping Income]]</f>
        <v>0</v>
      </c>
      <c r="S103" s="26">
        <f t="shared" si="15"/>
        <v>0</v>
      </c>
      <c r="T103" s="27">
        <f>Table1[[#This Row],[Unit Price]]+Table1[[#This Row],[Shipping Expense]]+Table1[[#This Row],[Amazon fees]]</f>
        <v>0</v>
      </c>
      <c r="U103" s="26">
        <f>Table1[[#This Row],[Total income]]-Table1[[#This Row],[Total Expense]]</f>
        <v>0</v>
      </c>
      <c r="V103" s="26">
        <f t="shared" si="16"/>
        <v>1.05</v>
      </c>
      <c r="W103" s="2">
        <v>10</v>
      </c>
      <c r="X103" s="2">
        <f>Table1[[#This Row],[Unit Price]]*Table1[[#This Row],[Quantity in Stock]]</f>
        <v>0</v>
      </c>
      <c r="Y103" s="22">
        <v>0.33</v>
      </c>
      <c r="Z103" s="22">
        <f t="shared" ref="Z103:Z134" si="18">Y103*30</f>
        <v>9.9</v>
      </c>
      <c r="AA103" s="13">
        <v>21</v>
      </c>
      <c r="AB103" s="2">
        <v>7</v>
      </c>
      <c r="AC103" s="17">
        <f t="shared" si="11"/>
        <v>2.31</v>
      </c>
      <c r="AD103" s="18">
        <f t="shared" si="12"/>
        <v>9.24</v>
      </c>
      <c r="AE103" s="18">
        <f t="shared" si="13"/>
        <v>18.48</v>
      </c>
      <c r="AF103" s="18">
        <v>9.9</v>
      </c>
      <c r="AG103" s="19">
        <f t="shared" si="14"/>
        <v>0</v>
      </c>
      <c r="AI103" s="11"/>
      <c r="AJ103" s="11"/>
      <c r="AK103" s="11"/>
      <c r="AL103" s="11"/>
      <c r="AN103" s="11"/>
      <c r="AO103" s="11"/>
      <c r="AP103" s="11"/>
    </row>
    <row r="104" spans="1:42" ht="15" customHeight="1">
      <c r="A104" s="2">
        <v>600041</v>
      </c>
      <c r="B104" s="11" t="s">
        <v>275</v>
      </c>
      <c r="C104" s="11" t="s">
        <v>276</v>
      </c>
      <c r="D104" s="11"/>
      <c r="E104" s="11"/>
      <c r="F104" s="11" t="s">
        <v>277</v>
      </c>
      <c r="G104" s="11"/>
      <c r="H104" s="11" t="s">
        <v>52</v>
      </c>
      <c r="I104" s="11"/>
      <c r="J104" s="11"/>
      <c r="K104" s="11"/>
      <c r="L104" s="11"/>
      <c r="M104" s="27"/>
      <c r="N104" s="27"/>
      <c r="P104" s="28">
        <f>Table1[[#This Row],[Real Sell ]]+Table1[[#This Row],[Shipping Income]]</f>
        <v>0</v>
      </c>
      <c r="S104" s="26">
        <f t="shared" si="15"/>
        <v>0</v>
      </c>
      <c r="T104" s="27">
        <f>Table1[[#This Row],[Unit Price]]+Table1[[#This Row],[Shipping Expense]]+Table1[[#This Row],[Amazon fees]]</f>
        <v>0</v>
      </c>
      <c r="U104" s="26">
        <f>Table1[[#This Row],[Total income]]-Table1[[#This Row],[Total Expense]]</f>
        <v>0</v>
      </c>
      <c r="V104" s="26">
        <f t="shared" si="16"/>
        <v>1.05</v>
      </c>
      <c r="W104" s="2">
        <v>13</v>
      </c>
      <c r="X104" s="2">
        <f>Table1[[#This Row],[Unit Price]]*Table1[[#This Row],[Quantity in Stock]]</f>
        <v>0</v>
      </c>
      <c r="Y104" s="22">
        <v>0</v>
      </c>
      <c r="Z104" s="22">
        <f t="shared" si="18"/>
        <v>0</v>
      </c>
      <c r="AA104" s="13">
        <v>0</v>
      </c>
      <c r="AB104" s="2">
        <v>0</v>
      </c>
      <c r="AC104" s="17">
        <f t="shared" si="11"/>
        <v>0</v>
      </c>
      <c r="AD104" s="18">
        <f t="shared" si="12"/>
        <v>0</v>
      </c>
      <c r="AE104" s="18">
        <f t="shared" si="13"/>
        <v>0</v>
      </c>
      <c r="AF104" s="18">
        <f>Y104*AA104+AC104</f>
        <v>0</v>
      </c>
      <c r="AG104" s="19">
        <f t="shared" si="14"/>
        <v>0</v>
      </c>
      <c r="AI104" s="11"/>
      <c r="AJ104" s="11"/>
      <c r="AK104" s="11"/>
      <c r="AL104" s="11"/>
      <c r="AN104" s="11"/>
      <c r="AO104" s="11"/>
      <c r="AP104" s="11"/>
    </row>
    <row r="105" spans="1:42" ht="15" customHeight="1">
      <c r="A105" s="2">
        <v>500013</v>
      </c>
      <c r="B105" s="11" t="s">
        <v>278</v>
      </c>
      <c r="C105" s="11" t="s">
        <v>179</v>
      </c>
      <c r="D105" s="11"/>
      <c r="E105" s="11"/>
      <c r="F105" s="11" t="s">
        <v>279</v>
      </c>
      <c r="G105" s="11"/>
      <c r="H105" s="11" t="s">
        <v>52</v>
      </c>
      <c r="I105" s="11"/>
      <c r="J105" s="11"/>
      <c r="K105" s="11"/>
      <c r="L105" s="11">
        <v>10</v>
      </c>
      <c r="M105" s="27"/>
      <c r="N105" s="27"/>
      <c r="P105" s="28">
        <f>Table1[[#This Row],[Real Sell ]]+Table1[[#This Row],[Shipping Income]]</f>
        <v>0</v>
      </c>
      <c r="S105" s="26">
        <f t="shared" si="15"/>
        <v>0</v>
      </c>
      <c r="T105" s="27">
        <f>Table1[[#This Row],[Unit Price]]+Table1[[#This Row],[Shipping Expense]]+Table1[[#This Row],[Amazon fees]]</f>
        <v>0</v>
      </c>
      <c r="U105" s="26">
        <f>Table1[[#This Row],[Total income]]-Table1[[#This Row],[Total Expense]]</f>
        <v>0</v>
      </c>
      <c r="V105" s="26">
        <f t="shared" si="16"/>
        <v>1.05</v>
      </c>
      <c r="W105" s="2">
        <v>12</v>
      </c>
      <c r="X105" s="2">
        <f>Table1[[#This Row],[Unit Price]]*Table1[[#This Row],[Quantity in Stock]]</f>
        <v>0</v>
      </c>
      <c r="Y105" s="22">
        <v>0.16</v>
      </c>
      <c r="Z105" s="22">
        <f t="shared" si="18"/>
        <v>4.8</v>
      </c>
      <c r="AA105" s="13">
        <v>14</v>
      </c>
      <c r="AB105" s="2">
        <v>7</v>
      </c>
      <c r="AC105" s="17">
        <f t="shared" si="11"/>
        <v>1.1200000000000001</v>
      </c>
      <c r="AD105" s="18">
        <f t="shared" si="12"/>
        <v>3.3600000000000003</v>
      </c>
      <c r="AE105" s="18">
        <f t="shared" si="13"/>
        <v>6.7200000000000006</v>
      </c>
      <c r="AF105" s="18">
        <v>4.8</v>
      </c>
      <c r="AG105" s="19">
        <f t="shared" si="14"/>
        <v>0</v>
      </c>
      <c r="AI105" s="11"/>
      <c r="AJ105" s="11"/>
      <c r="AK105" s="11"/>
      <c r="AL105" s="11"/>
      <c r="AN105" s="11"/>
      <c r="AO105" s="11"/>
      <c r="AP105" s="11"/>
    </row>
    <row r="106" spans="1:42" ht="15" customHeight="1">
      <c r="A106" s="2">
        <v>500016</v>
      </c>
      <c r="B106" s="11" t="s">
        <v>280</v>
      </c>
      <c r="C106" s="11" t="s">
        <v>224</v>
      </c>
      <c r="D106" s="11"/>
      <c r="E106" s="11"/>
      <c r="F106" s="11" t="s">
        <v>281</v>
      </c>
      <c r="G106" s="11"/>
      <c r="H106" s="11" t="s">
        <v>52</v>
      </c>
      <c r="I106" s="11"/>
      <c r="J106" s="11"/>
      <c r="K106" s="11"/>
      <c r="L106" s="11">
        <v>2</v>
      </c>
      <c r="M106" s="27"/>
      <c r="N106" s="27"/>
      <c r="P106" s="28">
        <f>Table1[[#This Row],[Real Sell ]]+Table1[[#This Row],[Shipping Income]]</f>
        <v>0</v>
      </c>
      <c r="S106" s="26">
        <f t="shared" si="15"/>
        <v>0</v>
      </c>
      <c r="T106" s="27">
        <f>Table1[[#This Row],[Unit Price]]+Table1[[#This Row],[Shipping Expense]]+Table1[[#This Row],[Amazon fees]]</f>
        <v>0</v>
      </c>
      <c r="U106" s="26">
        <f>Table1[[#This Row],[Total income]]-Table1[[#This Row],[Total Expense]]</f>
        <v>0</v>
      </c>
      <c r="V106" s="26">
        <f t="shared" si="16"/>
        <v>1.05</v>
      </c>
      <c r="W106" s="2">
        <v>8</v>
      </c>
      <c r="X106" s="2">
        <f>Table1[[#This Row],[Unit Price]]*Table1[[#This Row],[Quantity in Stock]]</f>
        <v>0</v>
      </c>
      <c r="Y106" s="22">
        <v>0.1</v>
      </c>
      <c r="Z106" s="22">
        <f t="shared" si="18"/>
        <v>3</v>
      </c>
      <c r="AA106" s="13">
        <v>14</v>
      </c>
      <c r="AB106" s="2">
        <v>7</v>
      </c>
      <c r="AC106" s="17">
        <f t="shared" si="11"/>
        <v>0.70000000000000007</v>
      </c>
      <c r="AD106" s="18">
        <f t="shared" si="12"/>
        <v>2.1</v>
      </c>
      <c r="AE106" s="18">
        <f t="shared" si="13"/>
        <v>4.2</v>
      </c>
      <c r="AF106" s="18">
        <v>3</v>
      </c>
      <c r="AG106" s="19">
        <f t="shared" si="14"/>
        <v>0</v>
      </c>
      <c r="AI106" s="11"/>
      <c r="AJ106" s="11"/>
      <c r="AK106" s="11"/>
      <c r="AL106" s="11"/>
      <c r="AN106" s="11"/>
      <c r="AO106" s="11"/>
      <c r="AP106" s="11"/>
    </row>
    <row r="107" spans="1:42" ht="15" customHeight="1">
      <c r="A107" s="2">
        <v>200039</v>
      </c>
      <c r="B107" s="11" t="s">
        <v>282</v>
      </c>
      <c r="C107" s="11" t="s">
        <v>154</v>
      </c>
      <c r="D107" s="11"/>
      <c r="E107" s="11"/>
      <c r="F107" s="11" t="s">
        <v>283</v>
      </c>
      <c r="G107" s="11"/>
      <c r="H107" s="11" t="s">
        <v>52</v>
      </c>
      <c r="I107" s="11"/>
      <c r="J107" s="11"/>
      <c r="K107" s="11"/>
      <c r="L107" s="11">
        <v>1</v>
      </c>
      <c r="M107" s="27"/>
      <c r="N107" s="27"/>
      <c r="P107" s="28">
        <f>Table1[[#This Row],[Real Sell ]]+Table1[[#This Row],[Shipping Income]]</f>
        <v>0</v>
      </c>
      <c r="S107" s="26">
        <f t="shared" si="15"/>
        <v>0</v>
      </c>
      <c r="T107" s="27">
        <f>Table1[[#This Row],[Unit Price]]+Table1[[#This Row],[Shipping Expense]]+Table1[[#This Row],[Amazon fees]]</f>
        <v>0</v>
      </c>
      <c r="U107" s="26">
        <f>Table1[[#This Row],[Total income]]-Table1[[#This Row],[Total Expense]]</f>
        <v>0</v>
      </c>
      <c r="V107" s="26">
        <f t="shared" si="16"/>
        <v>1.05</v>
      </c>
      <c r="W107" s="2">
        <v>11</v>
      </c>
      <c r="X107" s="2">
        <f>Table1[[#This Row],[Unit Price]]*Table1[[#This Row],[Quantity in Stock]]</f>
        <v>0</v>
      </c>
      <c r="Y107" s="22">
        <v>0.1</v>
      </c>
      <c r="Z107" s="22">
        <f t="shared" si="18"/>
        <v>3</v>
      </c>
      <c r="AA107" s="13">
        <v>120</v>
      </c>
      <c r="AB107" s="2">
        <v>20</v>
      </c>
      <c r="AC107" s="17">
        <f t="shared" si="11"/>
        <v>2</v>
      </c>
      <c r="AD107" s="18">
        <f t="shared" si="12"/>
        <v>14</v>
      </c>
      <c r="AE107" s="18">
        <f t="shared" si="13"/>
        <v>28</v>
      </c>
      <c r="AF107" s="18">
        <f>Y107*AA107+AC107</f>
        <v>14</v>
      </c>
      <c r="AG107" s="19">
        <f t="shared" si="14"/>
        <v>0</v>
      </c>
      <c r="AI107" s="11"/>
      <c r="AJ107" s="11"/>
      <c r="AK107" s="11"/>
      <c r="AL107" s="11"/>
      <c r="AN107" s="11"/>
      <c r="AO107" s="11"/>
      <c r="AP107" s="11"/>
    </row>
    <row r="108" spans="1:42" ht="15" customHeight="1">
      <c r="A108" s="2">
        <v>500002</v>
      </c>
      <c r="B108" s="11" t="s">
        <v>284</v>
      </c>
      <c r="C108" s="11" t="s">
        <v>179</v>
      </c>
      <c r="D108" s="11"/>
      <c r="E108" s="11"/>
      <c r="F108" s="11" t="s">
        <v>285</v>
      </c>
      <c r="G108" s="11"/>
      <c r="H108" s="11" t="s">
        <v>52</v>
      </c>
      <c r="I108" s="11"/>
      <c r="J108" s="11"/>
      <c r="K108" s="11"/>
      <c r="L108" s="11">
        <v>7</v>
      </c>
      <c r="M108" s="27"/>
      <c r="N108" s="27"/>
      <c r="P108" s="28">
        <f>Table1[[#This Row],[Real Sell ]]+Table1[[#This Row],[Shipping Income]]</f>
        <v>0</v>
      </c>
      <c r="S108" s="26">
        <f t="shared" si="15"/>
        <v>0</v>
      </c>
      <c r="T108" s="27">
        <f>Table1[[#This Row],[Unit Price]]+Table1[[#This Row],[Shipping Expense]]+Table1[[#This Row],[Amazon fees]]</f>
        <v>0</v>
      </c>
      <c r="U108" s="26">
        <f>Table1[[#This Row],[Total income]]-Table1[[#This Row],[Total Expense]]</f>
        <v>0</v>
      </c>
      <c r="V108" s="26">
        <f t="shared" si="16"/>
        <v>1.05</v>
      </c>
      <c r="W108" s="2">
        <v>11</v>
      </c>
      <c r="X108" s="2">
        <f>Table1[[#This Row],[Unit Price]]*Table1[[#This Row],[Quantity in Stock]]</f>
        <v>0</v>
      </c>
      <c r="Y108" s="22">
        <v>0.44</v>
      </c>
      <c r="Z108" s="22">
        <f t="shared" si="18"/>
        <v>13.2</v>
      </c>
      <c r="AA108" s="13">
        <v>14</v>
      </c>
      <c r="AB108" s="2">
        <v>7</v>
      </c>
      <c r="AC108" s="17">
        <f t="shared" si="11"/>
        <v>3.08</v>
      </c>
      <c r="AD108" s="18">
        <f t="shared" si="12"/>
        <v>9.24</v>
      </c>
      <c r="AE108" s="18">
        <f t="shared" si="13"/>
        <v>18.48</v>
      </c>
      <c r="AF108" s="18">
        <v>13.2</v>
      </c>
      <c r="AG108" s="19">
        <f t="shared" si="14"/>
        <v>0</v>
      </c>
      <c r="AI108" s="11"/>
      <c r="AJ108" s="11"/>
      <c r="AK108" s="11"/>
      <c r="AL108" s="11"/>
      <c r="AN108" s="11"/>
      <c r="AO108" s="11"/>
      <c r="AP108" s="11"/>
    </row>
    <row r="109" spans="1:42" ht="15" customHeight="1">
      <c r="A109" s="2">
        <v>800005</v>
      </c>
      <c r="B109" s="11" t="s">
        <v>286</v>
      </c>
      <c r="C109" s="11" t="s">
        <v>287</v>
      </c>
      <c r="D109" s="11"/>
      <c r="E109" s="11"/>
      <c r="F109" s="11" t="s">
        <v>288</v>
      </c>
      <c r="G109" s="11"/>
      <c r="H109" s="11" t="s">
        <v>52</v>
      </c>
      <c r="I109" s="11"/>
      <c r="J109" s="11"/>
      <c r="K109" s="11"/>
      <c r="L109" s="11">
        <v>9</v>
      </c>
      <c r="M109" s="27"/>
      <c r="N109" s="27"/>
      <c r="P109" s="28">
        <f>Table1[[#This Row],[Real Sell ]]+Table1[[#This Row],[Shipping Income]]</f>
        <v>0</v>
      </c>
      <c r="S109" s="26">
        <f t="shared" si="15"/>
        <v>0</v>
      </c>
      <c r="T109" s="27">
        <f>Table1[[#This Row],[Unit Price]]+Table1[[#This Row],[Shipping Expense]]+Table1[[#This Row],[Amazon fees]]</f>
        <v>0</v>
      </c>
      <c r="U109" s="26">
        <f>Table1[[#This Row],[Total income]]-Table1[[#This Row],[Total Expense]]</f>
        <v>0</v>
      </c>
      <c r="V109" s="26">
        <f t="shared" si="16"/>
        <v>1.05</v>
      </c>
      <c r="W109" s="2">
        <v>8</v>
      </c>
      <c r="X109" s="2">
        <f>Table1[[#This Row],[Unit Price]]*Table1[[#This Row],[Quantity in Stock]]</f>
        <v>0</v>
      </c>
      <c r="Y109" s="22">
        <v>0.1</v>
      </c>
      <c r="Z109" s="22">
        <f t="shared" si="18"/>
        <v>3</v>
      </c>
      <c r="AA109" s="13">
        <v>120</v>
      </c>
      <c r="AB109" s="2">
        <v>20</v>
      </c>
      <c r="AC109" s="17">
        <f t="shared" si="11"/>
        <v>2</v>
      </c>
      <c r="AD109" s="18">
        <f t="shared" si="12"/>
        <v>14</v>
      </c>
      <c r="AE109" s="18">
        <f t="shared" si="13"/>
        <v>28</v>
      </c>
      <c r="AF109" s="18">
        <f t="shared" ref="AF109:AF117" si="19">Y109*AA109+AC109</f>
        <v>14</v>
      </c>
      <c r="AG109" s="19">
        <f t="shared" si="14"/>
        <v>0</v>
      </c>
      <c r="AI109" s="11"/>
      <c r="AJ109" s="11"/>
      <c r="AK109" s="11"/>
      <c r="AL109" s="11"/>
      <c r="AN109" s="11"/>
      <c r="AO109" s="11"/>
      <c r="AP109" s="11"/>
    </row>
    <row r="110" spans="1:42" ht="15" customHeight="1">
      <c r="A110" s="2">
        <v>200023</v>
      </c>
      <c r="B110" s="11" t="s">
        <v>289</v>
      </c>
      <c r="C110" s="11" t="s">
        <v>154</v>
      </c>
      <c r="D110" s="11"/>
      <c r="E110" s="11"/>
      <c r="F110" s="11" t="s">
        <v>290</v>
      </c>
      <c r="G110" s="11"/>
      <c r="H110" s="11" t="s">
        <v>52</v>
      </c>
      <c r="I110" s="11"/>
      <c r="J110" s="11"/>
      <c r="K110" s="11"/>
      <c r="L110" s="11">
        <v>1</v>
      </c>
      <c r="M110" s="27"/>
      <c r="N110" s="27"/>
      <c r="P110" s="28">
        <f>Table1[[#This Row],[Real Sell ]]+Table1[[#This Row],[Shipping Income]]</f>
        <v>0</v>
      </c>
      <c r="S110" s="26">
        <f t="shared" si="15"/>
        <v>0</v>
      </c>
      <c r="T110" s="27">
        <f>Table1[[#This Row],[Unit Price]]+Table1[[#This Row],[Shipping Expense]]+Table1[[#This Row],[Amazon fees]]</f>
        <v>0</v>
      </c>
      <c r="U110" s="26">
        <f>Table1[[#This Row],[Total income]]-Table1[[#This Row],[Total Expense]]</f>
        <v>0</v>
      </c>
      <c r="V110" s="26">
        <f t="shared" si="16"/>
        <v>1.05</v>
      </c>
      <c r="W110" s="2">
        <v>10</v>
      </c>
      <c r="X110" s="2">
        <f>Table1[[#This Row],[Unit Price]]*Table1[[#This Row],[Quantity in Stock]]</f>
        <v>0</v>
      </c>
      <c r="Y110" s="22">
        <v>0.1</v>
      </c>
      <c r="Z110" s="22">
        <f t="shared" si="18"/>
        <v>3</v>
      </c>
      <c r="AA110" s="13">
        <v>120</v>
      </c>
      <c r="AB110" s="2">
        <v>20</v>
      </c>
      <c r="AC110" s="17">
        <f t="shared" si="11"/>
        <v>2</v>
      </c>
      <c r="AD110" s="18">
        <f t="shared" si="12"/>
        <v>14</v>
      </c>
      <c r="AE110" s="18">
        <f t="shared" si="13"/>
        <v>28</v>
      </c>
      <c r="AF110" s="18">
        <f t="shared" si="19"/>
        <v>14</v>
      </c>
      <c r="AG110" s="19">
        <f t="shared" si="14"/>
        <v>0</v>
      </c>
      <c r="AI110" s="11"/>
      <c r="AJ110" s="11"/>
      <c r="AK110" s="11"/>
      <c r="AL110" s="11"/>
      <c r="AN110" s="11"/>
      <c r="AO110" s="11"/>
      <c r="AP110" s="11"/>
    </row>
    <row r="111" spans="1:42" ht="17.25" customHeight="1">
      <c r="A111" s="2">
        <v>200024</v>
      </c>
      <c r="B111" s="11" t="s">
        <v>291</v>
      </c>
      <c r="C111" s="11" t="s">
        <v>154</v>
      </c>
      <c r="D111" s="11"/>
      <c r="E111" s="11"/>
      <c r="F111" s="11" t="s">
        <v>292</v>
      </c>
      <c r="G111" s="11"/>
      <c r="H111" s="11" t="s">
        <v>52</v>
      </c>
      <c r="I111" s="11"/>
      <c r="J111" s="11"/>
      <c r="K111" s="11"/>
      <c r="L111" s="11">
        <v>1</v>
      </c>
      <c r="M111" s="27"/>
      <c r="N111" s="27"/>
      <c r="P111" s="28">
        <f>Table1[[#This Row],[Real Sell ]]+Table1[[#This Row],[Shipping Income]]</f>
        <v>0</v>
      </c>
      <c r="S111" s="26">
        <f t="shared" si="15"/>
        <v>0</v>
      </c>
      <c r="T111" s="27">
        <f>Table1[[#This Row],[Unit Price]]+Table1[[#This Row],[Shipping Expense]]+Table1[[#This Row],[Amazon fees]]</f>
        <v>0</v>
      </c>
      <c r="U111" s="26">
        <f>Table1[[#This Row],[Total income]]-Table1[[#This Row],[Total Expense]]</f>
        <v>0</v>
      </c>
      <c r="V111" s="26">
        <f t="shared" si="16"/>
        <v>1.05</v>
      </c>
      <c r="W111" s="2">
        <v>10</v>
      </c>
      <c r="X111" s="2">
        <f>Table1[[#This Row],[Unit Price]]*Table1[[#This Row],[Quantity in Stock]]</f>
        <v>0</v>
      </c>
      <c r="Y111" s="22">
        <v>0.1</v>
      </c>
      <c r="Z111" s="22">
        <f t="shared" si="18"/>
        <v>3</v>
      </c>
      <c r="AA111" s="13">
        <v>120</v>
      </c>
      <c r="AB111" s="2">
        <v>20</v>
      </c>
      <c r="AC111" s="17">
        <f t="shared" si="11"/>
        <v>2</v>
      </c>
      <c r="AD111" s="18">
        <f t="shared" si="12"/>
        <v>14</v>
      </c>
      <c r="AE111" s="18">
        <f t="shared" si="13"/>
        <v>28</v>
      </c>
      <c r="AF111" s="18">
        <f t="shared" si="19"/>
        <v>14</v>
      </c>
      <c r="AG111" s="19">
        <f t="shared" si="14"/>
        <v>0</v>
      </c>
      <c r="AI111" s="11"/>
      <c r="AJ111" s="11"/>
      <c r="AK111" s="11"/>
      <c r="AL111" s="11"/>
      <c r="AN111" s="11"/>
      <c r="AO111" s="11"/>
      <c r="AP111" s="11"/>
    </row>
    <row r="112" spans="1:42" ht="15" customHeight="1">
      <c r="A112" s="2">
        <v>200029</v>
      </c>
      <c r="B112" s="11" t="s">
        <v>293</v>
      </c>
      <c r="C112" s="11" t="s">
        <v>154</v>
      </c>
      <c r="D112" s="11"/>
      <c r="E112" s="11"/>
      <c r="F112" s="11" t="s">
        <v>294</v>
      </c>
      <c r="G112" s="11"/>
      <c r="H112" s="11" t="s">
        <v>52</v>
      </c>
      <c r="I112" s="11"/>
      <c r="J112" s="11"/>
      <c r="K112" s="11"/>
      <c r="L112" s="11">
        <v>1</v>
      </c>
      <c r="M112" s="27"/>
      <c r="N112" s="27"/>
      <c r="P112" s="28">
        <f>Table1[[#This Row],[Real Sell ]]+Table1[[#This Row],[Shipping Income]]</f>
        <v>0</v>
      </c>
      <c r="S112" s="26">
        <f t="shared" si="15"/>
        <v>0</v>
      </c>
      <c r="T112" s="27">
        <f>Table1[[#This Row],[Unit Price]]+Table1[[#This Row],[Shipping Expense]]+Table1[[#This Row],[Amazon fees]]</f>
        <v>0</v>
      </c>
      <c r="U112" s="26">
        <f>Table1[[#This Row],[Total income]]-Table1[[#This Row],[Total Expense]]</f>
        <v>0</v>
      </c>
      <c r="V112" s="26">
        <f t="shared" si="16"/>
        <v>1.05</v>
      </c>
      <c r="W112" s="2">
        <v>10</v>
      </c>
      <c r="X112" s="2">
        <f>Table1[[#This Row],[Unit Price]]*Table1[[#This Row],[Quantity in Stock]]</f>
        <v>0</v>
      </c>
      <c r="Y112" s="22">
        <v>0.1</v>
      </c>
      <c r="Z112" s="22">
        <f t="shared" si="18"/>
        <v>3</v>
      </c>
      <c r="AA112" s="13">
        <v>120</v>
      </c>
      <c r="AB112" s="2">
        <v>20</v>
      </c>
      <c r="AC112" s="17">
        <f t="shared" si="11"/>
        <v>2</v>
      </c>
      <c r="AD112" s="18">
        <f t="shared" si="12"/>
        <v>14</v>
      </c>
      <c r="AE112" s="18">
        <f t="shared" si="13"/>
        <v>28</v>
      </c>
      <c r="AF112" s="18">
        <f t="shared" si="19"/>
        <v>14</v>
      </c>
      <c r="AG112" s="19">
        <f t="shared" si="14"/>
        <v>0</v>
      </c>
      <c r="AI112" s="11"/>
      <c r="AJ112" s="11"/>
      <c r="AK112" s="11"/>
      <c r="AL112" s="11"/>
      <c r="AN112" s="11"/>
      <c r="AO112" s="11"/>
      <c r="AP112" s="11"/>
    </row>
    <row r="113" spans="1:42" ht="15.75" customHeight="1">
      <c r="A113" s="2">
        <v>200030</v>
      </c>
      <c r="B113" s="11" t="s">
        <v>295</v>
      </c>
      <c r="C113" s="11" t="s">
        <v>154</v>
      </c>
      <c r="D113" s="11"/>
      <c r="E113" s="11"/>
      <c r="F113" s="11" t="s">
        <v>296</v>
      </c>
      <c r="G113" s="11"/>
      <c r="H113" s="11" t="s">
        <v>52</v>
      </c>
      <c r="I113" s="11"/>
      <c r="J113" s="11"/>
      <c r="K113" s="11"/>
      <c r="L113" s="11">
        <v>1</v>
      </c>
      <c r="M113" s="27"/>
      <c r="N113" s="27"/>
      <c r="P113" s="28">
        <f>Table1[[#This Row],[Real Sell ]]+Table1[[#This Row],[Shipping Income]]</f>
        <v>0</v>
      </c>
      <c r="S113" s="26">
        <f t="shared" si="15"/>
        <v>0</v>
      </c>
      <c r="T113" s="27">
        <f>Table1[[#This Row],[Unit Price]]+Table1[[#This Row],[Shipping Expense]]+Table1[[#This Row],[Amazon fees]]</f>
        <v>0</v>
      </c>
      <c r="U113" s="26">
        <f>Table1[[#This Row],[Total income]]-Table1[[#This Row],[Total Expense]]</f>
        <v>0</v>
      </c>
      <c r="V113" s="26">
        <f t="shared" si="16"/>
        <v>1.05</v>
      </c>
      <c r="W113" s="2">
        <v>10</v>
      </c>
      <c r="X113" s="2">
        <f>Table1[[#This Row],[Unit Price]]*Table1[[#This Row],[Quantity in Stock]]</f>
        <v>0</v>
      </c>
      <c r="Y113" s="22">
        <v>0</v>
      </c>
      <c r="Z113" s="22">
        <f t="shared" si="18"/>
        <v>0</v>
      </c>
      <c r="AA113" s="13">
        <v>120</v>
      </c>
      <c r="AB113" s="2">
        <v>20</v>
      </c>
      <c r="AC113" s="17">
        <f t="shared" si="11"/>
        <v>0</v>
      </c>
      <c r="AD113" s="18">
        <f t="shared" si="12"/>
        <v>0</v>
      </c>
      <c r="AE113" s="18">
        <f t="shared" si="13"/>
        <v>0</v>
      </c>
      <c r="AF113" s="18">
        <f t="shared" si="19"/>
        <v>0</v>
      </c>
      <c r="AG113" s="19">
        <f t="shared" si="14"/>
        <v>0</v>
      </c>
      <c r="AI113" s="11"/>
      <c r="AJ113" s="11"/>
      <c r="AK113" s="11"/>
      <c r="AL113" s="11"/>
      <c r="AN113" s="11"/>
      <c r="AO113" s="11"/>
      <c r="AP113" s="11"/>
    </row>
    <row r="114" spans="1:42" ht="16.5" customHeight="1">
      <c r="A114" s="2">
        <v>200031</v>
      </c>
      <c r="B114" s="11" t="s">
        <v>297</v>
      </c>
      <c r="C114" s="11" t="s">
        <v>154</v>
      </c>
      <c r="D114" s="11"/>
      <c r="E114" s="11"/>
      <c r="F114" s="11" t="s">
        <v>298</v>
      </c>
      <c r="G114" s="11"/>
      <c r="H114" s="11" t="s">
        <v>52</v>
      </c>
      <c r="I114" s="11"/>
      <c r="J114" s="11"/>
      <c r="K114" s="11"/>
      <c r="L114" s="11">
        <v>1</v>
      </c>
      <c r="M114" s="27"/>
      <c r="N114" s="27"/>
      <c r="P114" s="28">
        <f>Table1[[#This Row],[Real Sell ]]+Table1[[#This Row],[Shipping Income]]</f>
        <v>0</v>
      </c>
      <c r="S114" s="26">
        <f t="shared" si="15"/>
        <v>0</v>
      </c>
      <c r="T114" s="27">
        <f>Table1[[#This Row],[Unit Price]]+Table1[[#This Row],[Shipping Expense]]+Table1[[#This Row],[Amazon fees]]</f>
        <v>0</v>
      </c>
      <c r="U114" s="26">
        <f>Table1[[#This Row],[Total income]]-Table1[[#This Row],[Total Expense]]</f>
        <v>0</v>
      </c>
      <c r="V114" s="26">
        <f t="shared" si="16"/>
        <v>1.05</v>
      </c>
      <c r="W114" s="2">
        <v>10</v>
      </c>
      <c r="X114" s="2">
        <f>Table1[[#This Row],[Unit Price]]*Table1[[#This Row],[Quantity in Stock]]</f>
        <v>0</v>
      </c>
      <c r="Y114" s="22">
        <v>0.1</v>
      </c>
      <c r="Z114" s="22">
        <f t="shared" si="18"/>
        <v>3</v>
      </c>
      <c r="AA114" s="13">
        <v>120</v>
      </c>
      <c r="AB114" s="2">
        <v>20</v>
      </c>
      <c r="AC114" s="17">
        <f t="shared" si="11"/>
        <v>2</v>
      </c>
      <c r="AD114" s="18">
        <f t="shared" si="12"/>
        <v>14</v>
      </c>
      <c r="AE114" s="18">
        <f t="shared" si="13"/>
        <v>28</v>
      </c>
      <c r="AF114" s="18">
        <f t="shared" si="19"/>
        <v>14</v>
      </c>
      <c r="AG114" s="19">
        <f t="shared" si="14"/>
        <v>0</v>
      </c>
      <c r="AI114" s="11"/>
      <c r="AJ114" s="11"/>
      <c r="AK114" s="11"/>
      <c r="AL114" s="11"/>
      <c r="AN114" s="11"/>
      <c r="AO114" s="11"/>
      <c r="AP114" s="11"/>
    </row>
    <row r="115" spans="1:42" ht="15" customHeight="1">
      <c r="A115" s="2">
        <v>200032</v>
      </c>
      <c r="B115" s="11" t="s">
        <v>299</v>
      </c>
      <c r="C115" s="11" t="s">
        <v>154</v>
      </c>
      <c r="D115" s="11"/>
      <c r="E115" s="11"/>
      <c r="F115" s="11" t="s">
        <v>300</v>
      </c>
      <c r="G115" s="11"/>
      <c r="H115" s="11" t="s">
        <v>52</v>
      </c>
      <c r="I115" s="11"/>
      <c r="J115" s="11"/>
      <c r="K115" s="11"/>
      <c r="L115" s="11">
        <v>1</v>
      </c>
      <c r="M115" s="27"/>
      <c r="N115" s="27"/>
      <c r="P115" s="28">
        <f>Table1[[#This Row],[Real Sell ]]+Table1[[#This Row],[Shipping Income]]</f>
        <v>0</v>
      </c>
      <c r="S115" s="26">
        <f t="shared" si="15"/>
        <v>0</v>
      </c>
      <c r="T115" s="27">
        <f>Table1[[#This Row],[Unit Price]]+Table1[[#This Row],[Shipping Expense]]+Table1[[#This Row],[Amazon fees]]</f>
        <v>0</v>
      </c>
      <c r="U115" s="26">
        <f>Table1[[#This Row],[Total income]]-Table1[[#This Row],[Total Expense]]</f>
        <v>0</v>
      </c>
      <c r="V115" s="26">
        <f t="shared" si="16"/>
        <v>1.05</v>
      </c>
      <c r="W115" s="2">
        <v>10</v>
      </c>
      <c r="X115" s="2">
        <f>Table1[[#This Row],[Unit Price]]*Table1[[#This Row],[Quantity in Stock]]</f>
        <v>0</v>
      </c>
      <c r="Y115" s="22">
        <v>0</v>
      </c>
      <c r="Z115" s="22">
        <f t="shared" si="18"/>
        <v>0</v>
      </c>
      <c r="AA115" s="13">
        <v>120</v>
      </c>
      <c r="AB115" s="2">
        <v>20</v>
      </c>
      <c r="AC115" s="17">
        <f t="shared" si="11"/>
        <v>0</v>
      </c>
      <c r="AD115" s="18">
        <f t="shared" si="12"/>
        <v>0</v>
      </c>
      <c r="AE115" s="18">
        <f t="shared" si="13"/>
        <v>0</v>
      </c>
      <c r="AF115" s="18">
        <f t="shared" si="19"/>
        <v>0</v>
      </c>
      <c r="AG115" s="19">
        <f t="shared" si="14"/>
        <v>0</v>
      </c>
      <c r="AI115" s="11"/>
      <c r="AJ115" s="11"/>
      <c r="AK115" s="11"/>
      <c r="AL115" s="11"/>
      <c r="AN115" s="11"/>
      <c r="AO115" s="11"/>
      <c r="AP115" s="11"/>
    </row>
    <row r="116" spans="1:42" ht="15.75" customHeight="1">
      <c r="A116" s="2">
        <v>200034</v>
      </c>
      <c r="B116" s="11" t="s">
        <v>301</v>
      </c>
      <c r="C116" s="11" t="s">
        <v>154</v>
      </c>
      <c r="D116" s="11"/>
      <c r="E116" s="11"/>
      <c r="F116" s="11" t="s">
        <v>302</v>
      </c>
      <c r="G116" s="11"/>
      <c r="H116" s="11" t="s">
        <v>52</v>
      </c>
      <c r="I116" s="11"/>
      <c r="J116" s="11"/>
      <c r="K116" s="11"/>
      <c r="L116" s="11">
        <v>1</v>
      </c>
      <c r="M116" s="27"/>
      <c r="N116" s="27"/>
      <c r="P116" s="28">
        <f>Table1[[#This Row],[Real Sell ]]+Table1[[#This Row],[Shipping Income]]</f>
        <v>0</v>
      </c>
      <c r="S116" s="26">
        <f t="shared" si="15"/>
        <v>0</v>
      </c>
      <c r="T116" s="27">
        <f>Table1[[#This Row],[Unit Price]]+Table1[[#This Row],[Shipping Expense]]+Table1[[#This Row],[Amazon fees]]</f>
        <v>0</v>
      </c>
      <c r="U116" s="26">
        <f>Table1[[#This Row],[Total income]]-Table1[[#This Row],[Total Expense]]</f>
        <v>0</v>
      </c>
      <c r="V116" s="26">
        <f t="shared" si="16"/>
        <v>1.05</v>
      </c>
      <c r="W116" s="2">
        <v>10</v>
      </c>
      <c r="X116" s="2">
        <f>Table1[[#This Row],[Unit Price]]*Table1[[#This Row],[Quantity in Stock]]</f>
        <v>0</v>
      </c>
      <c r="Y116" s="22">
        <v>0</v>
      </c>
      <c r="Z116" s="22">
        <f t="shared" si="18"/>
        <v>0</v>
      </c>
      <c r="AA116" s="13">
        <v>120</v>
      </c>
      <c r="AB116" s="2">
        <v>20</v>
      </c>
      <c r="AC116" s="17">
        <f t="shared" si="11"/>
        <v>0</v>
      </c>
      <c r="AD116" s="18">
        <f t="shared" si="12"/>
        <v>0</v>
      </c>
      <c r="AE116" s="18">
        <f t="shared" si="13"/>
        <v>0</v>
      </c>
      <c r="AF116" s="18">
        <f t="shared" si="19"/>
        <v>0</v>
      </c>
      <c r="AG116" s="19">
        <f t="shared" si="14"/>
        <v>0</v>
      </c>
      <c r="AI116" s="11"/>
      <c r="AJ116" s="11"/>
      <c r="AK116" s="11"/>
      <c r="AL116" s="11"/>
      <c r="AN116" s="11"/>
      <c r="AO116" s="11"/>
      <c r="AP116" s="11"/>
    </row>
    <row r="117" spans="1:42" ht="15.75" customHeight="1">
      <c r="A117" s="2">
        <v>200040</v>
      </c>
      <c r="B117" s="11" t="s">
        <v>303</v>
      </c>
      <c r="C117" s="11" t="s">
        <v>154</v>
      </c>
      <c r="D117" s="11"/>
      <c r="E117" s="11"/>
      <c r="F117" s="11" t="s">
        <v>304</v>
      </c>
      <c r="G117" s="11"/>
      <c r="H117" s="11" t="s">
        <v>52</v>
      </c>
      <c r="I117" s="11"/>
      <c r="J117" s="11"/>
      <c r="K117" s="11"/>
      <c r="L117" s="11">
        <v>1</v>
      </c>
      <c r="M117" s="27"/>
      <c r="N117" s="27"/>
      <c r="P117" s="28">
        <f>Table1[[#This Row],[Real Sell ]]+Table1[[#This Row],[Shipping Income]]</f>
        <v>0</v>
      </c>
      <c r="S117" s="26">
        <f t="shared" si="15"/>
        <v>0</v>
      </c>
      <c r="T117" s="27">
        <f>Table1[[#This Row],[Unit Price]]+Table1[[#This Row],[Shipping Expense]]+Table1[[#This Row],[Amazon fees]]</f>
        <v>0</v>
      </c>
      <c r="U117" s="26">
        <f>Table1[[#This Row],[Total income]]-Table1[[#This Row],[Total Expense]]</f>
        <v>0</v>
      </c>
      <c r="V117" s="26">
        <f t="shared" si="16"/>
        <v>1.05</v>
      </c>
      <c r="W117" s="2">
        <v>10</v>
      </c>
      <c r="X117" s="2">
        <f>Table1[[#This Row],[Unit Price]]*Table1[[#This Row],[Quantity in Stock]]</f>
        <v>0</v>
      </c>
      <c r="Y117" s="22">
        <v>0.1</v>
      </c>
      <c r="Z117" s="22">
        <f t="shared" si="18"/>
        <v>3</v>
      </c>
      <c r="AA117" s="13">
        <v>120</v>
      </c>
      <c r="AB117" s="2">
        <v>20</v>
      </c>
      <c r="AC117" s="17">
        <f t="shared" si="11"/>
        <v>2</v>
      </c>
      <c r="AD117" s="18">
        <f t="shared" si="12"/>
        <v>14</v>
      </c>
      <c r="AE117" s="18">
        <f t="shared" si="13"/>
        <v>28</v>
      </c>
      <c r="AF117" s="18">
        <f t="shared" si="19"/>
        <v>14</v>
      </c>
      <c r="AG117" s="19">
        <f t="shared" si="14"/>
        <v>0</v>
      </c>
      <c r="AI117" s="11"/>
      <c r="AJ117" s="11"/>
      <c r="AK117" s="11"/>
      <c r="AL117" s="11"/>
      <c r="AN117" s="11"/>
      <c r="AO117" s="11"/>
      <c r="AP117" s="11"/>
    </row>
    <row r="118" spans="1:42" ht="16.5" customHeight="1">
      <c r="A118" s="2">
        <v>600042</v>
      </c>
      <c r="B118" s="11" t="s">
        <v>305</v>
      </c>
      <c r="C118" s="11" t="s">
        <v>306</v>
      </c>
      <c r="D118" s="11"/>
      <c r="E118" s="11"/>
      <c r="F118" s="11" t="s">
        <v>307</v>
      </c>
      <c r="G118" s="11"/>
      <c r="H118" s="11" t="s">
        <v>52</v>
      </c>
      <c r="I118" s="11"/>
      <c r="J118" s="11"/>
      <c r="K118" s="11"/>
      <c r="L118" s="11"/>
      <c r="M118" s="27"/>
      <c r="N118" s="27"/>
      <c r="P118" s="28">
        <f>Table1[[#This Row],[Real Sell ]]+Table1[[#This Row],[Shipping Income]]</f>
        <v>0</v>
      </c>
      <c r="S118" s="26">
        <f t="shared" si="15"/>
        <v>0</v>
      </c>
      <c r="T118" s="27">
        <f>Table1[[#This Row],[Unit Price]]+Table1[[#This Row],[Shipping Expense]]+Table1[[#This Row],[Amazon fees]]</f>
        <v>0</v>
      </c>
      <c r="U118" s="26">
        <f>Table1[[#This Row],[Total income]]-Table1[[#This Row],[Total Expense]]</f>
        <v>0</v>
      </c>
      <c r="V118" s="26">
        <f t="shared" si="16"/>
        <v>1.05</v>
      </c>
      <c r="W118" s="2">
        <v>10</v>
      </c>
      <c r="X118" s="2">
        <f>Table1[[#This Row],[Unit Price]]*Table1[[#This Row],[Quantity in Stock]]</f>
        <v>0</v>
      </c>
      <c r="Y118" s="22">
        <v>0.1</v>
      </c>
      <c r="Z118" s="22">
        <f t="shared" si="18"/>
        <v>3</v>
      </c>
      <c r="AA118" s="13">
        <v>14</v>
      </c>
      <c r="AB118" s="2">
        <v>7</v>
      </c>
      <c r="AC118" s="17">
        <f t="shared" si="11"/>
        <v>0.70000000000000007</v>
      </c>
      <c r="AD118" s="18">
        <f t="shared" si="12"/>
        <v>2.1</v>
      </c>
      <c r="AE118" s="18">
        <f t="shared" si="13"/>
        <v>4.2</v>
      </c>
      <c r="AF118" s="18">
        <v>3</v>
      </c>
      <c r="AG118" s="19">
        <f t="shared" si="14"/>
        <v>0</v>
      </c>
      <c r="AI118" s="11"/>
      <c r="AJ118" s="11"/>
      <c r="AK118" s="11"/>
      <c r="AL118" s="11"/>
      <c r="AN118" s="11"/>
      <c r="AO118" s="11"/>
      <c r="AP118" s="11"/>
    </row>
    <row r="119" spans="1:42" ht="16.5" customHeight="1">
      <c r="A119" s="2">
        <v>800006</v>
      </c>
      <c r="B119" s="11" t="s">
        <v>308</v>
      </c>
      <c r="C119" s="11" t="s">
        <v>309</v>
      </c>
      <c r="D119" s="11"/>
      <c r="E119" s="11"/>
      <c r="F119" s="11" t="s">
        <v>310</v>
      </c>
      <c r="G119" s="11"/>
      <c r="H119" s="11" t="s">
        <v>52</v>
      </c>
      <c r="I119" s="11"/>
      <c r="J119" s="11"/>
      <c r="K119" s="11"/>
      <c r="L119" s="11"/>
      <c r="M119" s="27"/>
      <c r="N119" s="27"/>
      <c r="P119" s="28">
        <f>Table1[[#This Row],[Real Sell ]]+Table1[[#This Row],[Shipping Income]]</f>
        <v>0</v>
      </c>
      <c r="S119" s="26">
        <f t="shared" si="15"/>
        <v>0</v>
      </c>
      <c r="T119" s="27">
        <f>Table1[[#This Row],[Unit Price]]+Table1[[#This Row],[Shipping Expense]]+Table1[[#This Row],[Amazon fees]]</f>
        <v>0</v>
      </c>
      <c r="U119" s="26">
        <f>Table1[[#This Row],[Total income]]-Table1[[#This Row],[Total Expense]]</f>
        <v>0</v>
      </c>
      <c r="V119" s="26">
        <f t="shared" si="16"/>
        <v>1.05</v>
      </c>
      <c r="W119" s="2">
        <v>10</v>
      </c>
      <c r="X119" s="2">
        <f>Table1[[#This Row],[Unit Price]]*Table1[[#This Row],[Quantity in Stock]]</f>
        <v>0</v>
      </c>
      <c r="Y119" s="22">
        <v>0.1</v>
      </c>
      <c r="Z119" s="22">
        <f t="shared" si="18"/>
        <v>3</v>
      </c>
      <c r="AA119" s="13">
        <v>21</v>
      </c>
      <c r="AB119" s="2">
        <v>7</v>
      </c>
      <c r="AC119" s="17">
        <f t="shared" si="11"/>
        <v>0.70000000000000007</v>
      </c>
      <c r="AD119" s="18">
        <f t="shared" si="12"/>
        <v>2.8000000000000003</v>
      </c>
      <c r="AE119" s="18">
        <f t="shared" si="13"/>
        <v>5.6000000000000005</v>
      </c>
      <c r="AF119" s="18">
        <v>3</v>
      </c>
      <c r="AG119" s="19">
        <f t="shared" si="14"/>
        <v>0</v>
      </c>
      <c r="AI119" s="11"/>
      <c r="AJ119" s="11"/>
      <c r="AK119" s="11"/>
      <c r="AL119" s="11"/>
      <c r="AN119" s="11"/>
      <c r="AO119" s="11"/>
      <c r="AP119" s="11"/>
    </row>
    <row r="120" spans="1:42" ht="15.75" customHeight="1">
      <c r="A120" s="2">
        <v>200022</v>
      </c>
      <c r="B120" s="11" t="s">
        <v>311</v>
      </c>
      <c r="C120" s="11" t="s">
        <v>154</v>
      </c>
      <c r="D120" s="11"/>
      <c r="E120" s="11"/>
      <c r="F120" s="11" t="s">
        <v>312</v>
      </c>
      <c r="G120" s="11"/>
      <c r="H120" s="11" t="s">
        <v>52</v>
      </c>
      <c r="I120" s="11"/>
      <c r="J120" s="11"/>
      <c r="K120" s="11"/>
      <c r="L120" s="11">
        <v>1</v>
      </c>
      <c r="M120" s="27"/>
      <c r="N120" s="27"/>
      <c r="P120" s="28">
        <f>Table1[[#This Row],[Real Sell ]]+Table1[[#This Row],[Shipping Income]]</f>
        <v>0</v>
      </c>
      <c r="S120" s="26">
        <f t="shared" si="15"/>
        <v>0</v>
      </c>
      <c r="T120" s="27">
        <f>Table1[[#This Row],[Unit Price]]+Table1[[#This Row],[Shipping Expense]]+Table1[[#This Row],[Amazon fees]]</f>
        <v>0</v>
      </c>
      <c r="U120" s="26">
        <f>Table1[[#This Row],[Total income]]-Table1[[#This Row],[Total Expense]]</f>
        <v>0</v>
      </c>
      <c r="V120" s="26">
        <f t="shared" si="16"/>
        <v>1.05</v>
      </c>
      <c r="W120" s="2">
        <v>9</v>
      </c>
      <c r="X120" s="2">
        <f>Table1[[#This Row],[Unit Price]]*Table1[[#This Row],[Quantity in Stock]]</f>
        <v>0</v>
      </c>
      <c r="Y120" s="22">
        <v>0.1</v>
      </c>
      <c r="Z120" s="22">
        <f t="shared" si="18"/>
        <v>3</v>
      </c>
      <c r="AA120" s="13">
        <v>120</v>
      </c>
      <c r="AB120" s="2">
        <v>20</v>
      </c>
      <c r="AC120" s="17">
        <f t="shared" si="11"/>
        <v>2</v>
      </c>
      <c r="AD120" s="18">
        <f t="shared" si="12"/>
        <v>14</v>
      </c>
      <c r="AE120" s="18">
        <f t="shared" si="13"/>
        <v>28</v>
      </c>
      <c r="AF120" s="18">
        <f t="shared" ref="AF120:AF125" si="20">Y120*AA120+AC120</f>
        <v>14</v>
      </c>
      <c r="AG120" s="19">
        <f t="shared" si="14"/>
        <v>0</v>
      </c>
      <c r="AI120" s="11"/>
      <c r="AJ120" s="11"/>
      <c r="AK120" s="11"/>
      <c r="AL120" s="11"/>
      <c r="AN120" s="11"/>
      <c r="AO120" s="11"/>
      <c r="AP120" s="11"/>
    </row>
    <row r="121" spans="1:42" ht="14.25" customHeight="1">
      <c r="A121" s="2">
        <v>200026</v>
      </c>
      <c r="B121" s="11" t="s">
        <v>313</v>
      </c>
      <c r="C121" s="11" t="s">
        <v>154</v>
      </c>
      <c r="D121" s="11"/>
      <c r="E121" s="11"/>
      <c r="F121" s="11" t="s">
        <v>314</v>
      </c>
      <c r="G121" s="11"/>
      <c r="H121" s="11" t="s">
        <v>52</v>
      </c>
      <c r="I121" s="11"/>
      <c r="J121" s="11"/>
      <c r="K121" s="11"/>
      <c r="L121" s="11">
        <v>1</v>
      </c>
      <c r="M121" s="27"/>
      <c r="N121" s="27"/>
      <c r="P121" s="28">
        <f>Table1[[#This Row],[Real Sell ]]+Table1[[#This Row],[Shipping Income]]</f>
        <v>0</v>
      </c>
      <c r="S121" s="26">
        <f t="shared" si="15"/>
        <v>0</v>
      </c>
      <c r="T121" s="27">
        <f>Table1[[#This Row],[Unit Price]]+Table1[[#This Row],[Shipping Expense]]+Table1[[#This Row],[Amazon fees]]</f>
        <v>0</v>
      </c>
      <c r="U121" s="26">
        <f>Table1[[#This Row],[Total income]]-Table1[[#This Row],[Total Expense]]</f>
        <v>0</v>
      </c>
      <c r="V121" s="26">
        <f t="shared" si="16"/>
        <v>1.05</v>
      </c>
      <c r="W121" s="2">
        <v>9</v>
      </c>
      <c r="X121" s="2">
        <f>Table1[[#This Row],[Unit Price]]*Table1[[#This Row],[Quantity in Stock]]</f>
        <v>0</v>
      </c>
      <c r="Y121" s="22">
        <v>0</v>
      </c>
      <c r="Z121" s="22">
        <f t="shared" si="18"/>
        <v>0</v>
      </c>
      <c r="AA121" s="13">
        <v>120</v>
      </c>
      <c r="AB121" s="2">
        <v>20</v>
      </c>
      <c r="AC121" s="17">
        <f t="shared" si="11"/>
        <v>0</v>
      </c>
      <c r="AD121" s="18">
        <f t="shared" si="12"/>
        <v>0</v>
      </c>
      <c r="AE121" s="18">
        <f t="shared" si="13"/>
        <v>0</v>
      </c>
      <c r="AF121" s="18">
        <f t="shared" si="20"/>
        <v>0</v>
      </c>
      <c r="AG121" s="19">
        <f t="shared" si="14"/>
        <v>0</v>
      </c>
      <c r="AI121" s="11"/>
      <c r="AJ121" s="11"/>
      <c r="AK121" s="11"/>
      <c r="AL121" s="11"/>
      <c r="AN121" s="11"/>
      <c r="AO121" s="11"/>
      <c r="AP121" s="11"/>
    </row>
    <row r="122" spans="1:42" ht="15.75" customHeight="1">
      <c r="A122" s="2">
        <v>200027</v>
      </c>
      <c r="B122" s="11" t="s">
        <v>315</v>
      </c>
      <c r="C122" s="11" t="s">
        <v>154</v>
      </c>
      <c r="D122" s="11"/>
      <c r="E122" s="11"/>
      <c r="F122" s="11" t="s">
        <v>316</v>
      </c>
      <c r="G122" s="11"/>
      <c r="H122" s="11" t="s">
        <v>52</v>
      </c>
      <c r="I122" s="11"/>
      <c r="J122" s="11"/>
      <c r="K122" s="11"/>
      <c r="L122" s="11">
        <v>1</v>
      </c>
      <c r="M122" s="27"/>
      <c r="N122" s="27"/>
      <c r="P122" s="28">
        <f>Table1[[#This Row],[Real Sell ]]+Table1[[#This Row],[Shipping Income]]</f>
        <v>0</v>
      </c>
      <c r="S122" s="26">
        <f t="shared" si="15"/>
        <v>0</v>
      </c>
      <c r="T122" s="27">
        <f>Table1[[#This Row],[Unit Price]]+Table1[[#This Row],[Shipping Expense]]+Table1[[#This Row],[Amazon fees]]</f>
        <v>0</v>
      </c>
      <c r="U122" s="26">
        <f>Table1[[#This Row],[Total income]]-Table1[[#This Row],[Total Expense]]</f>
        <v>0</v>
      </c>
      <c r="V122" s="26">
        <f t="shared" si="16"/>
        <v>1.05</v>
      </c>
      <c r="W122" s="2">
        <v>9</v>
      </c>
      <c r="X122" s="2">
        <f>Table1[[#This Row],[Unit Price]]*Table1[[#This Row],[Quantity in Stock]]</f>
        <v>0</v>
      </c>
      <c r="Y122" s="22">
        <v>0.27</v>
      </c>
      <c r="Z122" s="22">
        <f t="shared" si="18"/>
        <v>8.1000000000000014</v>
      </c>
      <c r="AA122" s="13">
        <v>120</v>
      </c>
      <c r="AB122" s="2">
        <v>20</v>
      </c>
      <c r="AC122" s="17">
        <f t="shared" si="11"/>
        <v>5.4</v>
      </c>
      <c r="AD122" s="18">
        <f t="shared" si="12"/>
        <v>37.800000000000004</v>
      </c>
      <c r="AE122" s="18">
        <f t="shared" si="13"/>
        <v>75.600000000000009</v>
      </c>
      <c r="AF122" s="18">
        <f t="shared" si="20"/>
        <v>37.800000000000004</v>
      </c>
      <c r="AG122" s="19">
        <f t="shared" si="14"/>
        <v>0</v>
      </c>
      <c r="AI122" s="11"/>
      <c r="AJ122" s="11"/>
      <c r="AK122" s="11"/>
      <c r="AL122" s="11"/>
      <c r="AN122" s="11"/>
      <c r="AO122" s="11"/>
      <c r="AP122" s="11"/>
    </row>
    <row r="123" spans="1:42" ht="16.5" customHeight="1">
      <c r="A123" s="2">
        <v>200033</v>
      </c>
      <c r="B123" s="11" t="s">
        <v>317</v>
      </c>
      <c r="C123" s="11" t="s">
        <v>154</v>
      </c>
      <c r="D123" s="11"/>
      <c r="E123" s="11"/>
      <c r="F123" s="11" t="s">
        <v>318</v>
      </c>
      <c r="G123" s="11"/>
      <c r="H123" s="11" t="s">
        <v>52</v>
      </c>
      <c r="I123" s="11"/>
      <c r="J123" s="11"/>
      <c r="K123" s="11"/>
      <c r="L123" s="11">
        <v>1</v>
      </c>
      <c r="M123" s="27"/>
      <c r="N123" s="27"/>
      <c r="P123" s="28">
        <f>Table1[[#This Row],[Real Sell ]]+Table1[[#This Row],[Shipping Income]]</f>
        <v>0</v>
      </c>
      <c r="S123" s="26">
        <f t="shared" si="15"/>
        <v>0</v>
      </c>
      <c r="T123" s="27">
        <f>Table1[[#This Row],[Unit Price]]+Table1[[#This Row],[Shipping Expense]]+Table1[[#This Row],[Amazon fees]]</f>
        <v>0</v>
      </c>
      <c r="U123" s="26">
        <f>Table1[[#This Row],[Total income]]-Table1[[#This Row],[Total Expense]]</f>
        <v>0</v>
      </c>
      <c r="V123" s="26">
        <f t="shared" si="16"/>
        <v>1.05</v>
      </c>
      <c r="W123" s="2">
        <v>9</v>
      </c>
      <c r="X123" s="2">
        <f>Table1[[#This Row],[Unit Price]]*Table1[[#This Row],[Quantity in Stock]]</f>
        <v>0</v>
      </c>
      <c r="Y123" s="22">
        <v>0.1</v>
      </c>
      <c r="Z123" s="22">
        <f t="shared" si="18"/>
        <v>3</v>
      </c>
      <c r="AA123" s="13">
        <v>120</v>
      </c>
      <c r="AB123" s="2">
        <v>20</v>
      </c>
      <c r="AC123" s="17">
        <f t="shared" si="11"/>
        <v>2</v>
      </c>
      <c r="AD123" s="18">
        <f t="shared" si="12"/>
        <v>14</v>
      </c>
      <c r="AE123" s="18">
        <f t="shared" si="13"/>
        <v>28</v>
      </c>
      <c r="AF123" s="18">
        <f t="shared" si="20"/>
        <v>14</v>
      </c>
      <c r="AG123" s="19">
        <f t="shared" si="14"/>
        <v>0</v>
      </c>
      <c r="AI123" s="11"/>
      <c r="AJ123" s="11"/>
      <c r="AK123" s="11"/>
      <c r="AL123" s="11"/>
      <c r="AN123" s="11"/>
      <c r="AO123" s="11"/>
      <c r="AP123" s="11"/>
    </row>
    <row r="124" spans="1:42" ht="15" customHeight="1">
      <c r="A124" s="2">
        <v>200038</v>
      </c>
      <c r="B124" s="11" t="s">
        <v>319</v>
      </c>
      <c r="C124" s="11" t="s">
        <v>154</v>
      </c>
      <c r="D124" s="11"/>
      <c r="E124" s="11"/>
      <c r="F124" s="11" t="s">
        <v>320</v>
      </c>
      <c r="G124" s="11"/>
      <c r="H124" s="11" t="s">
        <v>52</v>
      </c>
      <c r="I124" s="11"/>
      <c r="J124" s="11"/>
      <c r="K124" s="11"/>
      <c r="L124" s="11">
        <v>1</v>
      </c>
      <c r="M124" s="27"/>
      <c r="N124" s="27"/>
      <c r="P124" s="28">
        <f>Table1[[#This Row],[Real Sell ]]+Table1[[#This Row],[Shipping Income]]</f>
        <v>0</v>
      </c>
      <c r="S124" s="26">
        <f t="shared" si="15"/>
        <v>0</v>
      </c>
      <c r="T124" s="27">
        <f>Table1[[#This Row],[Unit Price]]+Table1[[#This Row],[Shipping Expense]]+Table1[[#This Row],[Amazon fees]]</f>
        <v>0</v>
      </c>
      <c r="U124" s="26">
        <f>Table1[[#This Row],[Total income]]-Table1[[#This Row],[Total Expense]]</f>
        <v>0</v>
      </c>
      <c r="V124" s="26">
        <f t="shared" si="16"/>
        <v>1.05</v>
      </c>
      <c r="W124" s="2">
        <v>9</v>
      </c>
      <c r="X124" s="2">
        <f>Table1[[#This Row],[Unit Price]]*Table1[[#This Row],[Quantity in Stock]]</f>
        <v>0</v>
      </c>
      <c r="Y124" s="22">
        <v>0.1</v>
      </c>
      <c r="Z124" s="22">
        <f t="shared" si="18"/>
        <v>3</v>
      </c>
      <c r="AA124" s="13">
        <v>120</v>
      </c>
      <c r="AB124" s="2">
        <v>20</v>
      </c>
      <c r="AC124" s="17">
        <f t="shared" si="11"/>
        <v>2</v>
      </c>
      <c r="AD124" s="18">
        <f t="shared" si="12"/>
        <v>14</v>
      </c>
      <c r="AE124" s="18">
        <f t="shared" si="13"/>
        <v>28</v>
      </c>
      <c r="AF124" s="18">
        <f t="shared" si="20"/>
        <v>14</v>
      </c>
      <c r="AG124" s="19">
        <f t="shared" si="14"/>
        <v>0</v>
      </c>
      <c r="AI124" s="11"/>
      <c r="AJ124" s="11"/>
      <c r="AK124" s="11"/>
      <c r="AL124" s="11"/>
      <c r="AN124" s="11"/>
      <c r="AO124" s="11"/>
      <c r="AP124" s="11"/>
    </row>
    <row r="125" spans="1:42" ht="15.75" customHeight="1">
      <c r="A125" s="2">
        <v>500008</v>
      </c>
      <c r="B125" s="11" t="s">
        <v>321</v>
      </c>
      <c r="C125" s="11" t="s">
        <v>179</v>
      </c>
      <c r="D125" s="11"/>
      <c r="E125" s="11"/>
      <c r="F125" s="11" t="s">
        <v>322</v>
      </c>
      <c r="G125" s="11"/>
      <c r="H125" s="11" t="s">
        <v>52</v>
      </c>
      <c r="I125" s="11"/>
      <c r="J125" s="11"/>
      <c r="K125" s="11"/>
      <c r="L125" s="11">
        <v>13</v>
      </c>
      <c r="M125" s="27"/>
      <c r="N125" s="27"/>
      <c r="P125" s="28">
        <f>Table1[[#This Row],[Real Sell ]]+Table1[[#This Row],[Shipping Income]]</f>
        <v>0</v>
      </c>
      <c r="S125" s="26">
        <f t="shared" si="15"/>
        <v>0</v>
      </c>
      <c r="T125" s="27">
        <f>Table1[[#This Row],[Unit Price]]+Table1[[#This Row],[Shipping Expense]]+Table1[[#This Row],[Amazon fees]]</f>
        <v>0</v>
      </c>
      <c r="U125" s="26">
        <f>Table1[[#This Row],[Total income]]-Table1[[#This Row],[Total Expense]]</f>
        <v>0</v>
      </c>
      <c r="V125" s="26">
        <f t="shared" si="16"/>
        <v>1.05</v>
      </c>
      <c r="W125" s="2">
        <v>0</v>
      </c>
      <c r="X125" s="2">
        <f>Table1[[#This Row],[Unit Price]]*Table1[[#This Row],[Quantity in Stock]]</f>
        <v>0</v>
      </c>
      <c r="Y125" s="22">
        <v>0.33</v>
      </c>
      <c r="Z125" s="22">
        <f t="shared" si="18"/>
        <v>9.9</v>
      </c>
      <c r="AA125" s="13">
        <v>120</v>
      </c>
      <c r="AB125" s="2">
        <v>20</v>
      </c>
      <c r="AC125" s="17">
        <f t="shared" si="11"/>
        <v>6.6000000000000005</v>
      </c>
      <c r="AD125" s="18">
        <f t="shared" si="12"/>
        <v>46.2</v>
      </c>
      <c r="AE125" s="18">
        <f t="shared" si="13"/>
        <v>92.4</v>
      </c>
      <c r="AF125" s="18">
        <f t="shared" si="20"/>
        <v>46.2</v>
      </c>
      <c r="AG125" s="19">
        <f t="shared" si="14"/>
        <v>0</v>
      </c>
      <c r="AI125" s="11"/>
      <c r="AJ125" s="11"/>
      <c r="AK125" s="11"/>
      <c r="AL125" s="11"/>
      <c r="AN125" s="11"/>
      <c r="AO125" s="11"/>
      <c r="AP125" s="11"/>
    </row>
    <row r="126" spans="1:42" ht="15" customHeight="1">
      <c r="A126" s="2">
        <v>600043</v>
      </c>
      <c r="B126" s="11" t="s">
        <v>323</v>
      </c>
      <c r="C126" s="11" t="s">
        <v>324</v>
      </c>
      <c r="D126" s="11"/>
      <c r="E126" s="11"/>
      <c r="F126" s="11" t="s">
        <v>325</v>
      </c>
      <c r="G126" s="11"/>
      <c r="H126" s="11" t="s">
        <v>52</v>
      </c>
      <c r="I126" s="11"/>
      <c r="J126" s="11"/>
      <c r="K126" s="11"/>
      <c r="L126" s="11">
        <v>1</v>
      </c>
      <c r="M126" s="27"/>
      <c r="N126" s="27"/>
      <c r="P126" s="28">
        <f>Table1[[#This Row],[Real Sell ]]+Table1[[#This Row],[Shipping Income]]</f>
        <v>0</v>
      </c>
      <c r="S126" s="26">
        <f t="shared" si="15"/>
        <v>0</v>
      </c>
      <c r="T126" s="27">
        <f>Table1[[#This Row],[Unit Price]]+Table1[[#This Row],[Shipping Expense]]+Table1[[#This Row],[Amazon fees]]</f>
        <v>0</v>
      </c>
      <c r="U126" s="26">
        <f>Table1[[#This Row],[Total income]]-Table1[[#This Row],[Total Expense]]</f>
        <v>0</v>
      </c>
      <c r="V126" s="26">
        <f t="shared" si="16"/>
        <v>1.05</v>
      </c>
      <c r="W126" s="2">
        <v>9</v>
      </c>
      <c r="X126" s="2">
        <f>Table1[[#This Row],[Unit Price]]*Table1[[#This Row],[Quantity in Stock]]</f>
        <v>0</v>
      </c>
      <c r="Y126" s="22">
        <v>0.1</v>
      </c>
      <c r="Z126" s="22">
        <f t="shared" si="18"/>
        <v>3</v>
      </c>
      <c r="AA126" s="13">
        <v>14</v>
      </c>
      <c r="AB126" s="2">
        <v>7</v>
      </c>
      <c r="AC126" s="17">
        <f t="shared" si="11"/>
        <v>0.70000000000000007</v>
      </c>
      <c r="AD126" s="18">
        <f t="shared" si="12"/>
        <v>2.1</v>
      </c>
      <c r="AE126" s="18">
        <f t="shared" si="13"/>
        <v>4.2</v>
      </c>
      <c r="AF126" s="18">
        <v>3</v>
      </c>
      <c r="AG126" s="19">
        <f t="shared" si="14"/>
        <v>0</v>
      </c>
      <c r="AI126" s="11"/>
      <c r="AJ126" s="11"/>
      <c r="AK126" s="11"/>
      <c r="AL126" s="11"/>
      <c r="AN126" s="11"/>
      <c r="AO126" s="11"/>
      <c r="AP126" s="11"/>
    </row>
    <row r="127" spans="1:42" ht="15" customHeight="1">
      <c r="A127" s="2">
        <v>600046</v>
      </c>
      <c r="B127" s="11" t="s">
        <v>326</v>
      </c>
      <c r="C127" s="11" t="s">
        <v>327</v>
      </c>
      <c r="D127" s="11"/>
      <c r="E127" s="11"/>
      <c r="F127" s="11" t="s">
        <v>328</v>
      </c>
      <c r="G127" s="11"/>
      <c r="H127" s="11" t="s">
        <v>52</v>
      </c>
      <c r="I127" s="11"/>
      <c r="J127" s="11"/>
      <c r="K127" s="11"/>
      <c r="L127" s="11">
        <v>1</v>
      </c>
      <c r="M127" s="27"/>
      <c r="N127" s="27"/>
      <c r="P127" s="28">
        <f>Table1[[#This Row],[Real Sell ]]+Table1[[#This Row],[Shipping Income]]</f>
        <v>0</v>
      </c>
      <c r="S127" s="26">
        <f t="shared" si="15"/>
        <v>0</v>
      </c>
      <c r="T127" s="27">
        <f>Table1[[#This Row],[Unit Price]]+Table1[[#This Row],[Shipping Expense]]+Table1[[#This Row],[Amazon fees]]</f>
        <v>0</v>
      </c>
      <c r="U127" s="26">
        <f>Table1[[#This Row],[Total income]]-Table1[[#This Row],[Total Expense]]</f>
        <v>0</v>
      </c>
      <c r="V127" s="26">
        <f t="shared" si="16"/>
        <v>1.05</v>
      </c>
      <c r="W127" s="2">
        <v>8</v>
      </c>
      <c r="X127" s="2">
        <f>Table1[[#This Row],[Unit Price]]*Table1[[#This Row],[Quantity in Stock]]</f>
        <v>0</v>
      </c>
      <c r="Y127" s="22">
        <v>0</v>
      </c>
      <c r="Z127" s="22">
        <f t="shared" si="18"/>
        <v>0</v>
      </c>
      <c r="AA127" s="13">
        <v>0</v>
      </c>
      <c r="AB127" s="2">
        <v>0</v>
      </c>
      <c r="AC127" s="17">
        <f t="shared" si="11"/>
        <v>0</v>
      </c>
      <c r="AD127" s="18">
        <f t="shared" si="12"/>
        <v>0</v>
      </c>
      <c r="AE127" s="18">
        <f t="shared" si="13"/>
        <v>0</v>
      </c>
      <c r="AF127" s="18">
        <f>Y127*AA127+AC127</f>
        <v>0</v>
      </c>
      <c r="AG127" s="19">
        <f t="shared" si="14"/>
        <v>0</v>
      </c>
      <c r="AI127" s="11"/>
      <c r="AJ127" s="11"/>
      <c r="AK127" s="11"/>
      <c r="AL127" s="11"/>
      <c r="AN127" s="11"/>
      <c r="AO127" s="11"/>
      <c r="AP127" s="11"/>
    </row>
    <row r="128" spans="1:42" ht="15" customHeight="1">
      <c r="A128" s="2">
        <v>600066</v>
      </c>
      <c r="B128" s="11" t="s">
        <v>329</v>
      </c>
      <c r="C128" s="11" t="s">
        <v>330</v>
      </c>
      <c r="D128" s="11"/>
      <c r="E128" s="11"/>
      <c r="F128" s="11" t="s">
        <v>331</v>
      </c>
      <c r="G128" s="11"/>
      <c r="H128" s="11" t="s">
        <v>52</v>
      </c>
      <c r="I128" s="11"/>
      <c r="J128" s="11"/>
      <c r="K128" s="11"/>
      <c r="L128" s="11"/>
      <c r="M128" s="27"/>
      <c r="N128" s="27"/>
      <c r="P128" s="28">
        <f>Table1[[#This Row],[Real Sell ]]+Table1[[#This Row],[Shipping Income]]</f>
        <v>0</v>
      </c>
      <c r="S128" s="26">
        <f t="shared" si="15"/>
        <v>0</v>
      </c>
      <c r="T128" s="27">
        <f>Table1[[#This Row],[Unit Price]]+Table1[[#This Row],[Shipping Expense]]+Table1[[#This Row],[Amazon fees]]</f>
        <v>0</v>
      </c>
      <c r="U128" s="26">
        <f>Table1[[#This Row],[Total income]]-Table1[[#This Row],[Total Expense]]</f>
        <v>0</v>
      </c>
      <c r="V128" s="26">
        <f t="shared" si="16"/>
        <v>1.05</v>
      </c>
      <c r="W128" s="2">
        <v>8</v>
      </c>
      <c r="X128" s="2">
        <f>Table1[[#This Row],[Unit Price]]*Table1[[#This Row],[Quantity in Stock]]</f>
        <v>0</v>
      </c>
      <c r="Y128" s="22">
        <v>0</v>
      </c>
      <c r="Z128" s="22">
        <f t="shared" si="18"/>
        <v>0</v>
      </c>
      <c r="AA128" s="13">
        <v>0</v>
      </c>
      <c r="AB128" s="2">
        <v>0</v>
      </c>
      <c r="AC128" s="17">
        <f t="shared" si="11"/>
        <v>0</v>
      </c>
      <c r="AD128" s="18">
        <f t="shared" si="12"/>
        <v>0</v>
      </c>
      <c r="AE128" s="18">
        <f t="shared" si="13"/>
        <v>0</v>
      </c>
      <c r="AF128" s="18">
        <f>Y128*AA128+AC128</f>
        <v>0</v>
      </c>
      <c r="AG128" s="19">
        <f t="shared" si="14"/>
        <v>0</v>
      </c>
      <c r="AI128" s="11"/>
      <c r="AJ128" s="11"/>
      <c r="AK128" s="11"/>
      <c r="AL128" s="11"/>
      <c r="AN128" s="11"/>
      <c r="AO128" s="11"/>
      <c r="AP128" s="11"/>
    </row>
    <row r="129" spans="1:42" ht="15.75" customHeight="1">
      <c r="A129" s="2">
        <v>600026</v>
      </c>
      <c r="B129" s="11" t="s">
        <v>332</v>
      </c>
      <c r="C129" s="11"/>
      <c r="D129" s="11"/>
      <c r="E129" s="11"/>
      <c r="F129" s="11"/>
      <c r="G129" s="11"/>
      <c r="H129" s="11" t="s">
        <v>52</v>
      </c>
      <c r="I129" s="11"/>
      <c r="J129" s="11"/>
      <c r="K129" s="11"/>
      <c r="L129" s="11"/>
      <c r="M129" s="27"/>
      <c r="N129" s="27"/>
      <c r="P129" s="28">
        <f>Table1[[#This Row],[Real Sell ]]+Table1[[#This Row],[Shipping Income]]</f>
        <v>0</v>
      </c>
      <c r="S129" s="26">
        <f t="shared" si="15"/>
        <v>0</v>
      </c>
      <c r="T129" s="27">
        <f>Table1[[#This Row],[Unit Price]]+Table1[[#This Row],[Shipping Expense]]+Table1[[#This Row],[Amazon fees]]</f>
        <v>0</v>
      </c>
      <c r="U129" s="26">
        <f>Table1[[#This Row],[Total income]]-Table1[[#This Row],[Total Expense]]</f>
        <v>0</v>
      </c>
      <c r="V129" s="26">
        <f t="shared" si="16"/>
        <v>1.05</v>
      </c>
      <c r="W129" s="2">
        <v>7</v>
      </c>
      <c r="X129" s="2">
        <f>Table1[[#This Row],[Unit Price]]*Table1[[#This Row],[Quantity in Stock]]</f>
        <v>0</v>
      </c>
      <c r="Z129" s="22">
        <f t="shared" si="18"/>
        <v>0</v>
      </c>
      <c r="AC129" s="17">
        <f t="shared" si="11"/>
        <v>0</v>
      </c>
      <c r="AD129" s="18">
        <f t="shared" si="12"/>
        <v>0</v>
      </c>
      <c r="AE129" s="18">
        <f t="shared" si="13"/>
        <v>0</v>
      </c>
      <c r="AF129" s="18">
        <f>Y129*AA129+AC129</f>
        <v>0</v>
      </c>
      <c r="AG129" s="19">
        <f t="shared" si="14"/>
        <v>0</v>
      </c>
      <c r="AI129" s="11"/>
      <c r="AJ129" s="11"/>
      <c r="AK129" s="11"/>
      <c r="AL129" s="11"/>
      <c r="AN129" s="11"/>
      <c r="AO129" s="11"/>
      <c r="AP129" s="11"/>
    </row>
    <row r="130" spans="1:42" ht="15" customHeight="1">
      <c r="A130" s="2">
        <v>600047</v>
      </c>
      <c r="B130" s="11" t="s">
        <v>333</v>
      </c>
      <c r="C130" s="11" t="s">
        <v>334</v>
      </c>
      <c r="D130" s="11"/>
      <c r="E130" s="11"/>
      <c r="F130" s="11" t="s">
        <v>335</v>
      </c>
      <c r="G130" s="11"/>
      <c r="H130" s="11" t="s">
        <v>52</v>
      </c>
      <c r="I130" s="11"/>
      <c r="J130" s="11"/>
      <c r="K130" s="11"/>
      <c r="L130" s="11"/>
      <c r="M130" s="27"/>
      <c r="N130" s="27"/>
      <c r="P130" s="28">
        <f>Table1[[#This Row],[Real Sell ]]+Table1[[#This Row],[Shipping Income]]</f>
        <v>0</v>
      </c>
      <c r="S130" s="26">
        <f t="shared" si="15"/>
        <v>0</v>
      </c>
      <c r="T130" s="27">
        <f>Table1[[#This Row],[Unit Price]]+Table1[[#This Row],[Shipping Expense]]+Table1[[#This Row],[Amazon fees]]</f>
        <v>0</v>
      </c>
      <c r="U130" s="26">
        <f>Table1[[#This Row],[Total income]]-Table1[[#This Row],[Total Expense]]</f>
        <v>0</v>
      </c>
      <c r="V130" s="26">
        <f t="shared" si="16"/>
        <v>1.05</v>
      </c>
      <c r="W130" s="2">
        <v>7</v>
      </c>
      <c r="X130" s="2">
        <f>Table1[[#This Row],[Unit Price]]*Table1[[#This Row],[Quantity in Stock]]</f>
        <v>0</v>
      </c>
      <c r="Y130" s="22">
        <v>0</v>
      </c>
      <c r="Z130" s="22">
        <f t="shared" si="18"/>
        <v>0</v>
      </c>
      <c r="AA130" s="13">
        <v>0</v>
      </c>
      <c r="AB130" s="2">
        <v>0</v>
      </c>
      <c r="AC130" s="17">
        <f t="shared" si="11"/>
        <v>0</v>
      </c>
      <c r="AD130" s="18">
        <f t="shared" si="12"/>
        <v>0</v>
      </c>
      <c r="AE130" s="18">
        <f t="shared" si="13"/>
        <v>0</v>
      </c>
      <c r="AF130" s="18">
        <f>Y130*AA130+AC130</f>
        <v>0</v>
      </c>
      <c r="AG130" s="19">
        <f t="shared" si="14"/>
        <v>0</v>
      </c>
      <c r="AI130" s="11"/>
      <c r="AJ130" s="11"/>
      <c r="AK130" s="11"/>
      <c r="AL130" s="11"/>
      <c r="AN130" s="11"/>
      <c r="AO130" s="11"/>
      <c r="AP130" s="11"/>
    </row>
    <row r="131" spans="1:42" ht="16.5" customHeight="1">
      <c r="A131" s="2">
        <v>500005</v>
      </c>
      <c r="B131" s="11" t="s">
        <v>336</v>
      </c>
      <c r="C131" s="11" t="s">
        <v>179</v>
      </c>
      <c r="D131" s="11"/>
      <c r="E131" s="11"/>
      <c r="F131" s="11" t="s">
        <v>337</v>
      </c>
      <c r="G131" s="11"/>
      <c r="H131" s="11" t="s">
        <v>52</v>
      </c>
      <c r="I131" s="11"/>
      <c r="J131" s="11"/>
      <c r="K131" s="11"/>
      <c r="L131" s="11">
        <v>14</v>
      </c>
      <c r="M131" s="27"/>
      <c r="N131" s="27"/>
      <c r="P131" s="28">
        <f>Table1[[#This Row],[Real Sell ]]+Table1[[#This Row],[Shipping Income]]</f>
        <v>0</v>
      </c>
      <c r="S131" s="26">
        <f t="shared" si="15"/>
        <v>0</v>
      </c>
      <c r="T131" s="27">
        <f>Table1[[#This Row],[Unit Price]]+Table1[[#This Row],[Shipping Expense]]+Table1[[#This Row],[Amazon fees]]</f>
        <v>0</v>
      </c>
      <c r="U131" s="26">
        <f>Table1[[#This Row],[Total income]]-Table1[[#This Row],[Total Expense]]</f>
        <v>0</v>
      </c>
      <c r="V131" s="26">
        <f t="shared" si="16"/>
        <v>1.05</v>
      </c>
      <c r="W131" s="2">
        <v>6</v>
      </c>
      <c r="X131" s="2">
        <f>Table1[[#This Row],[Unit Price]]*Table1[[#This Row],[Quantity in Stock]]</f>
        <v>0</v>
      </c>
      <c r="Y131" s="22">
        <v>0.1</v>
      </c>
      <c r="Z131" s="22">
        <f t="shared" si="18"/>
        <v>3</v>
      </c>
      <c r="AA131" s="13">
        <v>14</v>
      </c>
      <c r="AB131" s="2">
        <v>7</v>
      </c>
      <c r="AC131" s="17">
        <f t="shared" si="11"/>
        <v>0.70000000000000007</v>
      </c>
      <c r="AD131" s="18">
        <f t="shared" si="12"/>
        <v>2.1</v>
      </c>
      <c r="AE131" s="18">
        <f t="shared" si="13"/>
        <v>4.2</v>
      </c>
      <c r="AF131" s="18">
        <v>3</v>
      </c>
      <c r="AG131" s="19">
        <f t="shared" si="14"/>
        <v>0</v>
      </c>
      <c r="AI131" s="11"/>
      <c r="AJ131" s="11"/>
      <c r="AK131" s="11"/>
      <c r="AL131" s="11"/>
      <c r="AN131" s="11"/>
      <c r="AO131" s="11"/>
      <c r="AP131" s="11"/>
    </row>
    <row r="132" spans="1:42" ht="15.75" customHeight="1">
      <c r="A132" s="2">
        <v>200028</v>
      </c>
      <c r="B132" s="11" t="s">
        <v>338</v>
      </c>
      <c r="C132" s="11" t="s">
        <v>154</v>
      </c>
      <c r="D132" s="11"/>
      <c r="E132" s="11"/>
      <c r="F132" s="11" t="s">
        <v>339</v>
      </c>
      <c r="G132" s="11"/>
      <c r="H132" s="11" t="s">
        <v>52</v>
      </c>
      <c r="I132" s="11"/>
      <c r="J132" s="11"/>
      <c r="K132" s="11"/>
      <c r="L132" s="11">
        <v>1</v>
      </c>
      <c r="M132" s="27"/>
      <c r="N132" s="27"/>
      <c r="P132" s="28">
        <f>Table1[[#This Row],[Real Sell ]]+Table1[[#This Row],[Shipping Income]]</f>
        <v>0</v>
      </c>
      <c r="S132" s="26">
        <f t="shared" si="15"/>
        <v>0</v>
      </c>
      <c r="T132" s="27">
        <f>Table1[[#This Row],[Unit Price]]+Table1[[#This Row],[Shipping Expense]]+Table1[[#This Row],[Amazon fees]]</f>
        <v>0</v>
      </c>
      <c r="U132" s="26">
        <f>Table1[[#This Row],[Total income]]-Table1[[#This Row],[Total Expense]]</f>
        <v>0</v>
      </c>
      <c r="V132" s="26">
        <f t="shared" si="16"/>
        <v>1.05</v>
      </c>
      <c r="W132" s="2">
        <v>60</v>
      </c>
      <c r="X132" s="2">
        <f>Table1[[#This Row],[Unit Price]]*Table1[[#This Row],[Quantity in Stock]]</f>
        <v>0</v>
      </c>
      <c r="Y132" s="22">
        <v>0.16</v>
      </c>
      <c r="Z132" s="22">
        <f t="shared" si="18"/>
        <v>4.8</v>
      </c>
      <c r="AA132" s="13">
        <v>120</v>
      </c>
      <c r="AB132" s="2">
        <v>20</v>
      </c>
      <c r="AC132" s="17">
        <f t="shared" si="11"/>
        <v>3.2</v>
      </c>
      <c r="AD132" s="18">
        <f t="shared" si="12"/>
        <v>22.4</v>
      </c>
      <c r="AE132" s="18">
        <f t="shared" si="13"/>
        <v>44.8</v>
      </c>
      <c r="AF132" s="18">
        <f>Y132*AA132+AC132</f>
        <v>22.4</v>
      </c>
      <c r="AG132" s="19">
        <f t="shared" si="14"/>
        <v>0</v>
      </c>
      <c r="AI132" s="11"/>
      <c r="AJ132" s="11"/>
      <c r="AK132" s="11"/>
      <c r="AL132" s="11"/>
      <c r="AN132" s="11"/>
      <c r="AO132" s="11"/>
      <c r="AP132" s="11"/>
    </row>
    <row r="133" spans="1:42" ht="16.5" customHeight="1">
      <c r="A133" s="2">
        <v>500006</v>
      </c>
      <c r="B133" s="11" t="s">
        <v>340</v>
      </c>
      <c r="C133" s="11" t="s">
        <v>179</v>
      </c>
      <c r="D133" s="11"/>
      <c r="E133" s="11"/>
      <c r="F133" s="11" t="s">
        <v>341</v>
      </c>
      <c r="G133" s="11"/>
      <c r="H133" s="11" t="s">
        <v>52</v>
      </c>
      <c r="I133" s="11"/>
      <c r="J133" s="11"/>
      <c r="K133" s="11"/>
      <c r="L133" s="11">
        <v>2</v>
      </c>
      <c r="M133" s="27"/>
      <c r="N133" s="27"/>
      <c r="P133" s="28">
        <f>Table1[[#This Row],[Real Sell ]]+Table1[[#This Row],[Shipping Income]]</f>
        <v>0</v>
      </c>
      <c r="S133" s="26">
        <f t="shared" si="15"/>
        <v>0</v>
      </c>
      <c r="T133" s="27">
        <f>Table1[[#This Row],[Unit Price]]+Table1[[#This Row],[Shipping Expense]]+Table1[[#This Row],[Amazon fees]]</f>
        <v>0</v>
      </c>
      <c r="U133" s="26">
        <f>Table1[[#This Row],[Total income]]-Table1[[#This Row],[Total Expense]]</f>
        <v>0</v>
      </c>
      <c r="V133" s="26">
        <f t="shared" si="16"/>
        <v>1.05</v>
      </c>
      <c r="W133" s="2">
        <v>5</v>
      </c>
      <c r="X133" s="2">
        <f>Table1[[#This Row],[Unit Price]]*Table1[[#This Row],[Quantity in Stock]]</f>
        <v>0</v>
      </c>
      <c r="Y133" s="22">
        <v>0</v>
      </c>
      <c r="Z133" s="22">
        <f t="shared" si="18"/>
        <v>0</v>
      </c>
      <c r="AA133" s="13">
        <v>14</v>
      </c>
      <c r="AB133" s="2">
        <v>7</v>
      </c>
      <c r="AC133" s="17">
        <f t="shared" si="11"/>
        <v>0</v>
      </c>
      <c r="AD133" s="18">
        <f t="shared" si="12"/>
        <v>0</v>
      </c>
      <c r="AE133" s="18">
        <f t="shared" si="13"/>
        <v>0</v>
      </c>
      <c r="AF133" s="18">
        <f>Y133*AA133+AC133</f>
        <v>0</v>
      </c>
      <c r="AG133" s="19">
        <f t="shared" si="14"/>
        <v>0</v>
      </c>
      <c r="AI133" s="11"/>
      <c r="AJ133" s="11"/>
      <c r="AK133" s="11"/>
      <c r="AL133" s="11"/>
      <c r="AN133" s="11"/>
      <c r="AO133" s="11"/>
      <c r="AP133" s="11"/>
    </row>
    <row r="134" spans="1:42" ht="16.5" customHeight="1">
      <c r="A134" s="2">
        <v>500009</v>
      </c>
      <c r="B134" s="11" t="s">
        <v>342</v>
      </c>
      <c r="C134" s="11" t="s">
        <v>179</v>
      </c>
      <c r="D134" s="11"/>
      <c r="E134" s="11"/>
      <c r="F134" s="11" t="s">
        <v>343</v>
      </c>
      <c r="G134" s="11"/>
      <c r="H134" s="11" t="s">
        <v>52</v>
      </c>
      <c r="I134" s="11"/>
      <c r="J134" s="11"/>
      <c r="K134" s="11"/>
      <c r="L134" s="11">
        <v>10</v>
      </c>
      <c r="M134" s="27"/>
      <c r="N134" s="27"/>
      <c r="P134" s="28">
        <f>Table1[[#This Row],[Real Sell ]]+Table1[[#This Row],[Shipping Income]]</f>
        <v>0</v>
      </c>
      <c r="S134" s="26">
        <f t="shared" si="15"/>
        <v>0</v>
      </c>
      <c r="T134" s="27">
        <f>Table1[[#This Row],[Unit Price]]+Table1[[#This Row],[Shipping Expense]]+Table1[[#This Row],[Amazon fees]]</f>
        <v>0</v>
      </c>
      <c r="U134" s="26">
        <f>Table1[[#This Row],[Total income]]-Table1[[#This Row],[Total Expense]]</f>
        <v>0</v>
      </c>
      <c r="V134" s="26">
        <f t="shared" si="16"/>
        <v>1.05</v>
      </c>
      <c r="W134" s="2">
        <v>1</v>
      </c>
      <c r="X134" s="2">
        <f>Table1[[#This Row],[Unit Price]]*Table1[[#This Row],[Quantity in Stock]]</f>
        <v>0</v>
      </c>
      <c r="Y134" s="22">
        <v>0.1</v>
      </c>
      <c r="Z134" s="22">
        <f t="shared" si="18"/>
        <v>3</v>
      </c>
      <c r="AA134" s="13">
        <v>14</v>
      </c>
      <c r="AB134" s="2">
        <v>7</v>
      </c>
      <c r="AC134" s="17">
        <f t="shared" si="11"/>
        <v>0.70000000000000007</v>
      </c>
      <c r="AD134" s="18">
        <f t="shared" si="12"/>
        <v>2.1</v>
      </c>
      <c r="AE134" s="18">
        <f t="shared" si="13"/>
        <v>4.2</v>
      </c>
      <c r="AF134" s="18">
        <v>3</v>
      </c>
      <c r="AG134" s="19">
        <f t="shared" si="14"/>
        <v>0</v>
      </c>
      <c r="AI134" s="11"/>
      <c r="AJ134" s="11"/>
      <c r="AK134" s="11"/>
      <c r="AL134" s="11"/>
      <c r="AN134" s="11"/>
      <c r="AO134" s="11"/>
      <c r="AP134" s="11"/>
    </row>
    <row r="135" spans="1:42" ht="14.25" customHeight="1">
      <c r="A135" s="2">
        <v>600049</v>
      </c>
      <c r="B135" s="11" t="s">
        <v>344</v>
      </c>
      <c r="C135" s="11" t="s">
        <v>345</v>
      </c>
      <c r="D135" s="11"/>
      <c r="E135" s="11"/>
      <c r="F135" s="11" t="s">
        <v>346</v>
      </c>
      <c r="G135" s="11"/>
      <c r="H135" s="11" t="s">
        <v>52</v>
      </c>
      <c r="I135" s="11"/>
      <c r="J135" s="11"/>
      <c r="K135" s="11"/>
      <c r="L135" s="11">
        <v>6</v>
      </c>
      <c r="M135" s="27"/>
      <c r="N135" s="27"/>
      <c r="P135" s="28">
        <f>Table1[[#This Row],[Real Sell ]]+Table1[[#This Row],[Shipping Income]]</f>
        <v>0</v>
      </c>
      <c r="S135" s="26">
        <f t="shared" si="15"/>
        <v>0</v>
      </c>
      <c r="T135" s="27">
        <f>Table1[[#This Row],[Unit Price]]+Table1[[#This Row],[Shipping Expense]]+Table1[[#This Row],[Amazon fees]]</f>
        <v>0</v>
      </c>
      <c r="U135" s="26">
        <f>Table1[[#This Row],[Total income]]-Table1[[#This Row],[Total Expense]]</f>
        <v>0</v>
      </c>
      <c r="V135" s="26">
        <f t="shared" si="16"/>
        <v>1.05</v>
      </c>
      <c r="W135" s="2">
        <v>5</v>
      </c>
      <c r="X135" s="2">
        <f>Table1[[#This Row],[Unit Price]]*Table1[[#This Row],[Quantity in Stock]]</f>
        <v>0</v>
      </c>
      <c r="Y135" s="22">
        <v>0.1</v>
      </c>
      <c r="Z135" s="22">
        <f t="shared" ref="Z135:Z138" si="21">Y135*30</f>
        <v>3</v>
      </c>
      <c r="AA135" s="13">
        <v>14</v>
      </c>
      <c r="AB135" s="2">
        <v>7</v>
      </c>
      <c r="AC135" s="17">
        <f t="shared" ref="AC135:AC198" si="22">AB135*Y135</f>
        <v>0.70000000000000007</v>
      </c>
      <c r="AD135" s="18">
        <f t="shared" ref="AD135:AD198" si="23">Y135*AA135+AC135</f>
        <v>2.1</v>
      </c>
      <c r="AE135" s="18">
        <f t="shared" ref="AE135:AE198" si="24">AD135+AD135</f>
        <v>4.2</v>
      </c>
      <c r="AF135" s="18">
        <v>3</v>
      </c>
      <c r="AG135" s="19">
        <f t="shared" ref="AG135:AG198" si="25">AF135*Q135</f>
        <v>0</v>
      </c>
      <c r="AI135" s="11"/>
      <c r="AJ135" s="11"/>
      <c r="AK135" s="11"/>
      <c r="AL135" s="11"/>
      <c r="AN135" s="11"/>
      <c r="AO135" s="11"/>
      <c r="AP135" s="11"/>
    </row>
    <row r="136" spans="1:42" ht="17.25" customHeight="1">
      <c r="A136" s="2">
        <v>200014</v>
      </c>
      <c r="B136" s="11" t="s">
        <v>347</v>
      </c>
      <c r="C136" s="11" t="s">
        <v>154</v>
      </c>
      <c r="D136" s="11"/>
      <c r="E136" s="11"/>
      <c r="F136" s="11" t="s">
        <v>348</v>
      </c>
      <c r="G136" s="11"/>
      <c r="H136" s="11" t="s">
        <v>52</v>
      </c>
      <c r="I136" s="11"/>
      <c r="J136" s="11"/>
      <c r="K136" s="11"/>
      <c r="L136" s="11">
        <v>1</v>
      </c>
      <c r="M136" s="27"/>
      <c r="N136" s="27"/>
      <c r="P136" s="28">
        <f>Table1[[#This Row],[Real Sell ]]+Table1[[#This Row],[Shipping Income]]</f>
        <v>0</v>
      </c>
      <c r="S136" s="26">
        <f t="shared" ref="S136:S199" si="26">calc()-1</f>
        <v>0</v>
      </c>
      <c r="T136" s="27">
        <f>Table1[[#This Row],[Unit Price]]+Table1[[#This Row],[Shipping Expense]]+Table1[[#This Row],[Amazon fees]]</f>
        <v>0</v>
      </c>
      <c r="U136" s="26">
        <f>Table1[[#This Row],[Total income]]-Table1[[#This Row],[Total Expense]]</f>
        <v>0</v>
      </c>
      <c r="V136" s="26">
        <f t="shared" ref="V136:V199" si="27">IF(T136&gt;5.65,(T136*0.23)+T136,IF(AND(T136&gt;5,T136&lt;=5.65),(T136*0.25)+T136,IF(AND(T136&gt;=4,T136&lt;5),(T136*0.3)+T136,IF(AND(T136&gt;=3,T136&lt;4),(T136*0.39)+T136,IF(AND(T136&gt;=2,T136&lt;3),(T136*0.55)+T136,IF(AND(T136&gt;=1.06,T136&lt;2),(T136*1)+T136,IF(T136&lt;=1.05,1.05)))))))</f>
        <v>1.05</v>
      </c>
      <c r="W136" s="2">
        <v>1</v>
      </c>
      <c r="X136" s="2">
        <f>Table1[[#This Row],[Unit Price]]*Table1[[#This Row],[Quantity in Stock]]</f>
        <v>0</v>
      </c>
      <c r="Y136" s="22">
        <v>0.22</v>
      </c>
      <c r="Z136" s="22">
        <f t="shared" si="21"/>
        <v>6.6</v>
      </c>
      <c r="AA136" s="13">
        <v>120</v>
      </c>
      <c r="AB136" s="2">
        <v>20</v>
      </c>
      <c r="AC136" s="17">
        <f t="shared" si="22"/>
        <v>4.4000000000000004</v>
      </c>
      <c r="AD136" s="18">
        <f t="shared" si="23"/>
        <v>30.799999999999997</v>
      </c>
      <c r="AE136" s="18">
        <f t="shared" si="24"/>
        <v>61.599999999999994</v>
      </c>
      <c r="AF136" s="18">
        <f>Y136*AA136+AC136</f>
        <v>30.799999999999997</v>
      </c>
      <c r="AG136" s="19">
        <f t="shared" si="25"/>
        <v>0</v>
      </c>
      <c r="AI136" s="11"/>
      <c r="AJ136" s="11"/>
      <c r="AK136" s="11"/>
      <c r="AL136" s="11"/>
      <c r="AN136" s="11"/>
      <c r="AO136" s="11"/>
      <c r="AP136" s="11"/>
    </row>
    <row r="137" spans="1:42" ht="15.75" customHeight="1">
      <c r="A137" s="2">
        <v>600064</v>
      </c>
      <c r="B137" s="11" t="s">
        <v>349</v>
      </c>
      <c r="C137" s="11" t="s">
        <v>350</v>
      </c>
      <c r="D137" s="11"/>
      <c r="E137" s="11"/>
      <c r="F137" s="11" t="s">
        <v>351</v>
      </c>
      <c r="G137" s="11"/>
      <c r="H137" s="11" t="s">
        <v>52</v>
      </c>
      <c r="I137" s="11"/>
      <c r="J137" s="11"/>
      <c r="K137" s="11"/>
      <c r="L137" s="11"/>
      <c r="M137" s="27"/>
      <c r="N137" s="27"/>
      <c r="P137" s="28">
        <f>Table1[[#This Row],[Real Sell ]]+Table1[[#This Row],[Shipping Income]]</f>
        <v>0</v>
      </c>
      <c r="S137" s="26">
        <f t="shared" si="26"/>
        <v>0</v>
      </c>
      <c r="T137" s="27">
        <f>Table1[[#This Row],[Unit Price]]+Table1[[#This Row],[Shipping Expense]]+Table1[[#This Row],[Amazon fees]]</f>
        <v>0</v>
      </c>
      <c r="U137" s="26">
        <f>Table1[[#This Row],[Total income]]-Table1[[#This Row],[Total Expense]]</f>
        <v>0</v>
      </c>
      <c r="V137" s="26">
        <f t="shared" si="27"/>
        <v>1.05</v>
      </c>
      <c r="W137" s="2">
        <v>4</v>
      </c>
      <c r="X137" s="2">
        <f>Table1[[#This Row],[Unit Price]]*Table1[[#This Row],[Quantity in Stock]]</f>
        <v>0</v>
      </c>
      <c r="Y137" s="22">
        <v>0.1</v>
      </c>
      <c r="Z137" s="22">
        <f t="shared" si="21"/>
        <v>3</v>
      </c>
      <c r="AA137" s="13">
        <v>14</v>
      </c>
      <c r="AB137" s="2">
        <v>7</v>
      </c>
      <c r="AC137" s="17">
        <f t="shared" si="22"/>
        <v>0.70000000000000007</v>
      </c>
      <c r="AD137" s="18">
        <f t="shared" si="23"/>
        <v>2.1</v>
      </c>
      <c r="AE137" s="18">
        <f t="shared" si="24"/>
        <v>4.2</v>
      </c>
      <c r="AF137" s="18">
        <v>3</v>
      </c>
      <c r="AG137" s="19">
        <f t="shared" si="25"/>
        <v>0</v>
      </c>
      <c r="AI137" s="11"/>
      <c r="AJ137" s="11"/>
      <c r="AK137" s="11"/>
      <c r="AL137" s="11"/>
      <c r="AN137" s="11"/>
      <c r="AO137" s="11"/>
      <c r="AP137" s="11"/>
    </row>
    <row r="138" spans="1:42" ht="15" customHeight="1">
      <c r="A138" s="2">
        <v>100039</v>
      </c>
      <c r="B138" s="11" t="s">
        <v>352</v>
      </c>
      <c r="C138" s="11" t="s">
        <v>54</v>
      </c>
      <c r="D138" s="11"/>
      <c r="E138" s="11"/>
      <c r="F138" s="11" t="s">
        <v>353</v>
      </c>
      <c r="G138" s="11"/>
      <c r="H138" s="11" t="s">
        <v>52</v>
      </c>
      <c r="I138" s="11"/>
      <c r="J138" s="11"/>
      <c r="K138" s="11"/>
      <c r="L138" s="11">
        <v>1.5</v>
      </c>
      <c r="M138" s="27"/>
      <c r="N138" s="27"/>
      <c r="P138" s="28">
        <f>Table1[[#This Row],[Real Sell ]]+Table1[[#This Row],[Shipping Income]]</f>
        <v>0</v>
      </c>
      <c r="S138" s="26">
        <f t="shared" si="26"/>
        <v>0</v>
      </c>
      <c r="T138" s="27">
        <f>Table1[[#This Row],[Unit Price]]+Table1[[#This Row],[Shipping Expense]]+Table1[[#This Row],[Amazon fees]]</f>
        <v>0</v>
      </c>
      <c r="U138" s="26">
        <f>Table1[[#This Row],[Total income]]-Table1[[#This Row],[Total Expense]]</f>
        <v>0</v>
      </c>
      <c r="V138" s="26">
        <f t="shared" si="27"/>
        <v>1.05</v>
      </c>
      <c r="W138" s="2">
        <v>43</v>
      </c>
      <c r="X138" s="2">
        <f>Table1[[#This Row],[Unit Price]]*Table1[[#This Row],[Quantity in Stock]]</f>
        <v>0</v>
      </c>
      <c r="Y138" s="22">
        <v>1.61</v>
      </c>
      <c r="Z138" s="22">
        <f t="shared" si="21"/>
        <v>48.300000000000004</v>
      </c>
      <c r="AA138" s="13">
        <v>120</v>
      </c>
      <c r="AB138" s="2">
        <v>20</v>
      </c>
      <c r="AC138" s="17">
        <f t="shared" si="22"/>
        <v>32.200000000000003</v>
      </c>
      <c r="AD138" s="18">
        <f t="shared" si="23"/>
        <v>225.40000000000003</v>
      </c>
      <c r="AE138" s="18">
        <f t="shared" si="24"/>
        <v>450.80000000000007</v>
      </c>
      <c r="AF138" s="18">
        <f>Y138*AA138+AC138</f>
        <v>225.40000000000003</v>
      </c>
      <c r="AG138" s="19">
        <f t="shared" si="25"/>
        <v>0</v>
      </c>
      <c r="AI138" s="11"/>
      <c r="AJ138" s="11"/>
      <c r="AK138" s="11"/>
      <c r="AL138" s="11"/>
      <c r="AN138" s="11"/>
      <c r="AO138" s="11"/>
      <c r="AP138" s="11"/>
    </row>
    <row r="139" spans="1:42" ht="15.75" customHeight="1">
      <c r="A139" s="2">
        <v>600055</v>
      </c>
      <c r="B139" s="11" t="s">
        <v>354</v>
      </c>
      <c r="C139" s="11" t="s">
        <v>355</v>
      </c>
      <c r="D139" s="11"/>
      <c r="E139" s="11"/>
      <c r="F139" s="11" t="s">
        <v>356</v>
      </c>
      <c r="G139" s="11"/>
      <c r="H139" s="11" t="s">
        <v>52</v>
      </c>
      <c r="I139" s="11"/>
      <c r="J139" s="11"/>
      <c r="K139" s="11"/>
      <c r="L139" s="11">
        <v>7.5</v>
      </c>
      <c r="M139" s="27"/>
      <c r="N139" s="27"/>
      <c r="P139" s="28">
        <f>Table1[[#This Row],[Real Sell ]]+Table1[[#This Row],[Shipping Income]]</f>
        <v>0</v>
      </c>
      <c r="S139" s="26">
        <f t="shared" si="26"/>
        <v>0</v>
      </c>
      <c r="T139" s="27">
        <f>Table1[[#This Row],[Unit Price]]+Table1[[#This Row],[Shipping Expense]]+Table1[[#This Row],[Amazon fees]]</f>
        <v>0</v>
      </c>
      <c r="U139" s="26">
        <f>Table1[[#This Row],[Total income]]-Table1[[#This Row],[Total Expense]]</f>
        <v>0</v>
      </c>
      <c r="V139" s="26">
        <f t="shared" si="27"/>
        <v>1.05</v>
      </c>
      <c r="W139" s="2">
        <v>3</v>
      </c>
      <c r="X139" s="2">
        <f>Table1[[#This Row],[Unit Price]]*Table1[[#This Row],[Quantity in Stock]]</f>
        <v>0</v>
      </c>
      <c r="Y139" s="22">
        <v>0</v>
      </c>
      <c r="Z139" s="22">
        <v>0</v>
      </c>
      <c r="AA139" s="13">
        <v>0</v>
      </c>
      <c r="AB139" s="2">
        <v>0</v>
      </c>
      <c r="AC139" s="17">
        <f t="shared" si="22"/>
        <v>0</v>
      </c>
      <c r="AD139" s="18">
        <f t="shared" si="23"/>
        <v>0</v>
      </c>
      <c r="AE139" s="18">
        <f t="shared" si="24"/>
        <v>0</v>
      </c>
      <c r="AF139" s="18">
        <f>Y139*AA139+AC139</f>
        <v>0</v>
      </c>
      <c r="AG139" s="19">
        <f t="shared" si="25"/>
        <v>0</v>
      </c>
      <c r="AI139" s="11"/>
      <c r="AJ139" s="11"/>
      <c r="AK139" s="11"/>
      <c r="AL139" s="11"/>
      <c r="AN139" s="11"/>
      <c r="AO139" s="11"/>
      <c r="AP139" s="11"/>
    </row>
    <row r="140" spans="1:42" ht="16.5" customHeight="1">
      <c r="A140" s="2">
        <v>600057</v>
      </c>
      <c r="B140" s="11" t="s">
        <v>357</v>
      </c>
      <c r="C140" s="11"/>
      <c r="D140" s="11"/>
      <c r="E140" s="11"/>
      <c r="F140" s="11"/>
      <c r="G140" s="11"/>
      <c r="H140" s="11" t="s">
        <v>52</v>
      </c>
      <c r="I140" s="11"/>
      <c r="J140" s="11"/>
      <c r="K140" s="11"/>
      <c r="L140" s="11">
        <v>1</v>
      </c>
      <c r="M140" s="27"/>
      <c r="N140" s="27"/>
      <c r="P140" s="28">
        <f>Table1[[#This Row],[Real Sell ]]+Table1[[#This Row],[Shipping Income]]</f>
        <v>0</v>
      </c>
      <c r="S140" s="26">
        <f t="shared" si="26"/>
        <v>0</v>
      </c>
      <c r="T140" s="27">
        <f>Table1[[#This Row],[Unit Price]]+Table1[[#This Row],[Shipping Expense]]+Table1[[#This Row],[Amazon fees]]</f>
        <v>0</v>
      </c>
      <c r="U140" s="26">
        <f>Table1[[#This Row],[Total income]]-Table1[[#This Row],[Total Expense]]</f>
        <v>0</v>
      </c>
      <c r="V140" s="26">
        <f t="shared" si="27"/>
        <v>1.05</v>
      </c>
      <c r="W140" s="2">
        <v>3</v>
      </c>
      <c r="X140" s="2">
        <f>Table1[[#This Row],[Unit Price]]*Table1[[#This Row],[Quantity in Stock]]</f>
        <v>0</v>
      </c>
      <c r="Y140" s="22">
        <v>0</v>
      </c>
      <c r="Z140" s="22">
        <f t="shared" ref="Z140:Z203" si="28">Y140*30</f>
        <v>0</v>
      </c>
      <c r="AA140" s="13">
        <v>0</v>
      </c>
      <c r="AB140" s="2">
        <v>0</v>
      </c>
      <c r="AC140" s="17">
        <f t="shared" si="22"/>
        <v>0</v>
      </c>
      <c r="AD140" s="18">
        <f t="shared" si="23"/>
        <v>0</v>
      </c>
      <c r="AE140" s="18">
        <f t="shared" si="24"/>
        <v>0</v>
      </c>
      <c r="AF140" s="18">
        <f>Y140*AA140+AC140</f>
        <v>0</v>
      </c>
      <c r="AG140" s="19">
        <f t="shared" si="25"/>
        <v>0</v>
      </c>
      <c r="AI140" s="11"/>
      <c r="AJ140" s="11"/>
      <c r="AK140" s="11"/>
      <c r="AL140" s="11"/>
      <c r="AN140" s="11"/>
      <c r="AO140" s="11"/>
      <c r="AP140" s="11"/>
    </row>
    <row r="141" spans="1:42" ht="16.5" customHeight="1">
      <c r="A141" s="2">
        <v>600068</v>
      </c>
      <c r="B141" s="11" t="s">
        <v>358</v>
      </c>
      <c r="C141" s="11" t="s">
        <v>359</v>
      </c>
      <c r="D141" s="11"/>
      <c r="E141" s="11"/>
      <c r="F141" s="11" t="s">
        <v>360</v>
      </c>
      <c r="G141" s="11"/>
      <c r="H141" s="11" t="s">
        <v>52</v>
      </c>
      <c r="I141" s="11"/>
      <c r="J141" s="11"/>
      <c r="K141" s="11"/>
      <c r="L141" s="11"/>
      <c r="M141" s="27"/>
      <c r="N141" s="27"/>
      <c r="P141" s="28">
        <f>Table1[[#This Row],[Real Sell ]]+Table1[[#This Row],[Shipping Income]]</f>
        <v>0</v>
      </c>
      <c r="S141" s="26">
        <f t="shared" si="26"/>
        <v>0</v>
      </c>
      <c r="T141" s="27">
        <f>Table1[[#This Row],[Unit Price]]+Table1[[#This Row],[Shipping Expense]]+Table1[[#This Row],[Amazon fees]]</f>
        <v>0</v>
      </c>
      <c r="U141" s="26">
        <f>Table1[[#This Row],[Total income]]-Table1[[#This Row],[Total Expense]]</f>
        <v>0</v>
      </c>
      <c r="V141" s="26">
        <f t="shared" si="27"/>
        <v>1.05</v>
      </c>
      <c r="W141" s="2">
        <v>3</v>
      </c>
      <c r="X141" s="2">
        <f>Table1[[#This Row],[Unit Price]]*Table1[[#This Row],[Quantity in Stock]]</f>
        <v>0</v>
      </c>
      <c r="Y141" s="22">
        <v>0.1</v>
      </c>
      <c r="Z141" s="22">
        <f t="shared" si="28"/>
        <v>3</v>
      </c>
      <c r="AA141" s="13">
        <v>14</v>
      </c>
      <c r="AB141" s="2">
        <v>7</v>
      </c>
      <c r="AC141" s="17">
        <f t="shared" si="22"/>
        <v>0.70000000000000007</v>
      </c>
      <c r="AD141" s="18">
        <f t="shared" si="23"/>
        <v>2.1</v>
      </c>
      <c r="AE141" s="18">
        <f t="shared" si="24"/>
        <v>4.2</v>
      </c>
      <c r="AF141" s="18">
        <v>3</v>
      </c>
      <c r="AG141" s="19">
        <f t="shared" si="25"/>
        <v>0</v>
      </c>
      <c r="AI141" s="11"/>
      <c r="AJ141" s="11"/>
      <c r="AK141" s="11"/>
      <c r="AL141" s="11"/>
      <c r="AN141" s="11"/>
      <c r="AO141" s="11"/>
      <c r="AP141" s="11"/>
    </row>
    <row r="142" spans="1:42" ht="16.5" customHeight="1">
      <c r="A142" s="2">
        <v>500010</v>
      </c>
      <c r="B142" s="11" t="s">
        <v>361</v>
      </c>
      <c r="C142" s="11" t="s">
        <v>179</v>
      </c>
      <c r="D142" s="11"/>
      <c r="E142" s="11"/>
      <c r="F142" s="11" t="s">
        <v>362</v>
      </c>
      <c r="G142" s="11"/>
      <c r="H142" s="11" t="s">
        <v>52</v>
      </c>
      <c r="I142" s="11"/>
      <c r="J142" s="11"/>
      <c r="K142" s="11"/>
      <c r="L142" s="11"/>
      <c r="M142" s="27"/>
      <c r="N142" s="27"/>
      <c r="P142" s="28">
        <f>Table1[[#This Row],[Real Sell ]]+Table1[[#This Row],[Shipping Income]]</f>
        <v>0</v>
      </c>
      <c r="S142" s="26">
        <f t="shared" si="26"/>
        <v>0</v>
      </c>
      <c r="T142" s="27">
        <f>Table1[[#This Row],[Unit Price]]+Table1[[#This Row],[Shipping Expense]]+Table1[[#This Row],[Amazon fees]]</f>
        <v>0</v>
      </c>
      <c r="U142" s="26">
        <f>Table1[[#This Row],[Total income]]-Table1[[#This Row],[Total Expense]]</f>
        <v>0</v>
      </c>
      <c r="V142" s="26">
        <f t="shared" si="27"/>
        <v>1.05</v>
      </c>
      <c r="W142" s="2">
        <v>1</v>
      </c>
      <c r="X142" s="2">
        <f>Table1[[#This Row],[Unit Price]]*Table1[[#This Row],[Quantity in Stock]]</f>
        <v>0</v>
      </c>
      <c r="Y142" s="22">
        <v>0.1</v>
      </c>
      <c r="Z142" s="22">
        <f t="shared" si="28"/>
        <v>3</v>
      </c>
      <c r="AA142" s="13">
        <v>14</v>
      </c>
      <c r="AB142" s="2">
        <v>7</v>
      </c>
      <c r="AC142" s="17">
        <f t="shared" si="22"/>
        <v>0.70000000000000007</v>
      </c>
      <c r="AD142" s="18">
        <f t="shared" si="23"/>
        <v>2.1</v>
      </c>
      <c r="AE142" s="18">
        <f t="shared" si="24"/>
        <v>4.2</v>
      </c>
      <c r="AF142" s="18">
        <v>3</v>
      </c>
      <c r="AG142" s="19">
        <f t="shared" si="25"/>
        <v>0</v>
      </c>
      <c r="AI142" s="11"/>
      <c r="AJ142" s="11"/>
      <c r="AK142" s="11"/>
      <c r="AL142" s="11"/>
      <c r="AN142" s="11"/>
      <c r="AO142" s="11"/>
      <c r="AP142" s="11"/>
    </row>
    <row r="143" spans="1:42" ht="17.25" customHeight="1">
      <c r="A143" s="2">
        <v>600044</v>
      </c>
      <c r="B143" s="11" t="s">
        <v>363</v>
      </c>
      <c r="C143" s="11" t="s">
        <v>364</v>
      </c>
      <c r="D143" s="11"/>
      <c r="E143" s="11"/>
      <c r="F143" s="11" t="s">
        <v>365</v>
      </c>
      <c r="G143" s="11"/>
      <c r="H143" s="11" t="s">
        <v>52</v>
      </c>
      <c r="I143" s="11"/>
      <c r="J143" s="11"/>
      <c r="K143" s="11"/>
      <c r="L143" s="11"/>
      <c r="M143" s="27"/>
      <c r="N143" s="27"/>
      <c r="P143" s="28">
        <f>Table1[[#This Row],[Real Sell ]]+Table1[[#This Row],[Shipping Income]]</f>
        <v>0</v>
      </c>
      <c r="S143" s="26">
        <f t="shared" si="26"/>
        <v>0</v>
      </c>
      <c r="T143" s="27">
        <f>Table1[[#This Row],[Unit Price]]+Table1[[#This Row],[Shipping Expense]]+Table1[[#This Row],[Amazon fees]]</f>
        <v>0</v>
      </c>
      <c r="U143" s="26">
        <f>Table1[[#This Row],[Total income]]-Table1[[#This Row],[Total Expense]]</f>
        <v>0</v>
      </c>
      <c r="V143" s="26">
        <f t="shared" si="27"/>
        <v>1.05</v>
      </c>
      <c r="W143" s="2">
        <v>9</v>
      </c>
      <c r="X143" s="2">
        <f>Table1[[#This Row],[Unit Price]]*Table1[[#This Row],[Quantity in Stock]]</f>
        <v>0</v>
      </c>
      <c r="Y143" s="22">
        <v>0.1</v>
      </c>
      <c r="Z143" s="22">
        <f t="shared" si="28"/>
        <v>3</v>
      </c>
      <c r="AA143" s="13">
        <v>14</v>
      </c>
      <c r="AB143" s="2">
        <v>7</v>
      </c>
      <c r="AC143" s="17">
        <f t="shared" si="22"/>
        <v>0.70000000000000007</v>
      </c>
      <c r="AD143" s="18">
        <f t="shared" si="23"/>
        <v>2.1</v>
      </c>
      <c r="AE143" s="18">
        <f t="shared" si="24"/>
        <v>4.2</v>
      </c>
      <c r="AF143" s="18">
        <v>3</v>
      </c>
      <c r="AG143" s="19">
        <f t="shared" si="25"/>
        <v>0</v>
      </c>
      <c r="AI143" s="11"/>
      <c r="AJ143" s="11"/>
      <c r="AK143" s="11"/>
      <c r="AL143" s="11"/>
      <c r="AN143" s="11"/>
      <c r="AO143" s="11"/>
      <c r="AP143" s="11"/>
    </row>
    <row r="144" spans="1:42" ht="15.75" customHeight="1">
      <c r="A144" s="2">
        <v>600059</v>
      </c>
      <c r="B144" s="11" t="s">
        <v>366</v>
      </c>
      <c r="C144" s="11" t="s">
        <v>367</v>
      </c>
      <c r="D144" s="11"/>
      <c r="E144" s="11"/>
      <c r="F144" s="11" t="s">
        <v>368</v>
      </c>
      <c r="G144" s="11"/>
      <c r="H144" s="11" t="s">
        <v>52</v>
      </c>
      <c r="I144" s="11"/>
      <c r="J144" s="11"/>
      <c r="K144" s="11"/>
      <c r="L144" s="11"/>
      <c r="M144" s="27"/>
      <c r="N144" s="27"/>
      <c r="P144" s="28">
        <f>Table1[[#This Row],[Real Sell ]]+Table1[[#This Row],[Shipping Income]]</f>
        <v>0</v>
      </c>
      <c r="S144" s="26">
        <f t="shared" si="26"/>
        <v>0</v>
      </c>
      <c r="T144" s="27">
        <f>Table1[[#This Row],[Unit Price]]+Table1[[#This Row],[Shipping Expense]]+Table1[[#This Row],[Amazon fees]]</f>
        <v>0</v>
      </c>
      <c r="U144" s="26">
        <f>Table1[[#This Row],[Total income]]-Table1[[#This Row],[Total Expense]]</f>
        <v>0</v>
      </c>
      <c r="V144" s="26">
        <f t="shared" si="27"/>
        <v>1.05</v>
      </c>
      <c r="W144" s="2">
        <v>2</v>
      </c>
      <c r="X144" s="2">
        <f>Table1[[#This Row],[Unit Price]]*Table1[[#This Row],[Quantity in Stock]]</f>
        <v>0</v>
      </c>
      <c r="Y144" s="22">
        <v>0.1</v>
      </c>
      <c r="Z144" s="22">
        <f t="shared" si="28"/>
        <v>3</v>
      </c>
      <c r="AA144" s="13">
        <v>14</v>
      </c>
      <c r="AB144" s="2">
        <v>7</v>
      </c>
      <c r="AC144" s="17">
        <f t="shared" si="22"/>
        <v>0.70000000000000007</v>
      </c>
      <c r="AD144" s="18">
        <f t="shared" si="23"/>
        <v>2.1</v>
      </c>
      <c r="AE144" s="18">
        <f t="shared" si="24"/>
        <v>4.2</v>
      </c>
      <c r="AF144" s="18">
        <v>3</v>
      </c>
      <c r="AG144" s="19">
        <f t="shared" si="25"/>
        <v>0</v>
      </c>
      <c r="AI144" s="11"/>
      <c r="AJ144" s="11"/>
      <c r="AK144" s="11"/>
      <c r="AL144" s="11"/>
      <c r="AN144" s="11"/>
      <c r="AO144" s="11"/>
      <c r="AP144" s="11"/>
    </row>
    <row r="145" spans="1:42" ht="17.25" customHeight="1">
      <c r="A145" s="2">
        <v>600070</v>
      </c>
      <c r="B145" s="11" t="s">
        <v>369</v>
      </c>
      <c r="C145" s="11" t="s">
        <v>370</v>
      </c>
      <c r="D145" s="11"/>
      <c r="E145" s="11"/>
      <c r="F145" s="11" t="s">
        <v>371</v>
      </c>
      <c r="G145" s="11"/>
      <c r="H145" s="11" t="s">
        <v>52</v>
      </c>
      <c r="I145" s="11"/>
      <c r="J145" s="11"/>
      <c r="K145" s="11"/>
      <c r="L145" s="11"/>
      <c r="M145" s="27"/>
      <c r="N145" s="27"/>
      <c r="P145" s="28">
        <f>Table1[[#This Row],[Real Sell ]]+Table1[[#This Row],[Shipping Income]]</f>
        <v>0</v>
      </c>
      <c r="S145" s="26">
        <f t="shared" si="26"/>
        <v>0</v>
      </c>
      <c r="T145" s="27">
        <f>Table1[[#This Row],[Unit Price]]+Table1[[#This Row],[Shipping Expense]]+Table1[[#This Row],[Amazon fees]]</f>
        <v>0</v>
      </c>
      <c r="U145" s="26">
        <f>Table1[[#This Row],[Total income]]-Table1[[#This Row],[Total Expense]]</f>
        <v>0</v>
      </c>
      <c r="V145" s="26">
        <f t="shared" si="27"/>
        <v>1.05</v>
      </c>
      <c r="W145" s="2">
        <v>2</v>
      </c>
      <c r="X145" s="2">
        <f>Table1[[#This Row],[Unit Price]]*Table1[[#This Row],[Quantity in Stock]]</f>
        <v>0</v>
      </c>
      <c r="Y145" s="22">
        <v>0.1</v>
      </c>
      <c r="Z145" s="22">
        <f t="shared" si="28"/>
        <v>3</v>
      </c>
      <c r="AA145" s="13">
        <v>14</v>
      </c>
      <c r="AB145" s="2">
        <v>7</v>
      </c>
      <c r="AC145" s="17">
        <f t="shared" si="22"/>
        <v>0.70000000000000007</v>
      </c>
      <c r="AD145" s="18">
        <f t="shared" si="23"/>
        <v>2.1</v>
      </c>
      <c r="AE145" s="18">
        <f t="shared" si="24"/>
        <v>4.2</v>
      </c>
      <c r="AF145" s="18">
        <v>3</v>
      </c>
      <c r="AG145" s="19">
        <f t="shared" si="25"/>
        <v>0</v>
      </c>
      <c r="AI145" s="11"/>
      <c r="AJ145" s="11"/>
      <c r="AK145" s="11"/>
      <c r="AL145" s="11"/>
      <c r="AN145" s="11"/>
      <c r="AO145" s="11"/>
      <c r="AP145" s="11"/>
    </row>
    <row r="146" spans="1:42" ht="15.75" customHeight="1">
      <c r="A146" s="2">
        <v>600073</v>
      </c>
      <c r="B146" s="11" t="s">
        <v>372</v>
      </c>
      <c r="C146" s="11" t="s">
        <v>373</v>
      </c>
      <c r="D146" s="11"/>
      <c r="E146" s="11"/>
      <c r="F146" s="11" t="s">
        <v>374</v>
      </c>
      <c r="G146" s="11"/>
      <c r="H146" s="11" t="s">
        <v>52</v>
      </c>
      <c r="I146" s="11"/>
      <c r="J146" s="11"/>
      <c r="K146" s="11"/>
      <c r="L146" s="11"/>
      <c r="M146" s="27"/>
      <c r="N146" s="27"/>
      <c r="P146" s="28">
        <f>Table1[[#This Row],[Real Sell ]]+Table1[[#This Row],[Shipping Income]]</f>
        <v>0</v>
      </c>
      <c r="S146" s="26">
        <f t="shared" si="26"/>
        <v>0</v>
      </c>
      <c r="T146" s="27">
        <f>Table1[[#This Row],[Unit Price]]+Table1[[#This Row],[Shipping Expense]]+Table1[[#This Row],[Amazon fees]]</f>
        <v>0</v>
      </c>
      <c r="U146" s="26">
        <f>Table1[[#This Row],[Total income]]-Table1[[#This Row],[Total Expense]]</f>
        <v>0</v>
      </c>
      <c r="V146" s="26">
        <f t="shared" si="27"/>
        <v>1.05</v>
      </c>
      <c r="W146" s="2">
        <v>2</v>
      </c>
      <c r="X146" s="2">
        <f>Table1[[#This Row],[Unit Price]]*Table1[[#This Row],[Quantity in Stock]]</f>
        <v>0</v>
      </c>
      <c r="Y146" s="22">
        <v>0</v>
      </c>
      <c r="Z146" s="22">
        <f t="shared" si="28"/>
        <v>0</v>
      </c>
      <c r="AA146" s="13">
        <v>14</v>
      </c>
      <c r="AB146" s="2">
        <v>7</v>
      </c>
      <c r="AC146" s="17">
        <f t="shared" si="22"/>
        <v>0</v>
      </c>
      <c r="AD146" s="18">
        <f t="shared" si="23"/>
        <v>0</v>
      </c>
      <c r="AE146" s="18">
        <f t="shared" si="24"/>
        <v>0</v>
      </c>
      <c r="AF146" s="18">
        <f t="shared" ref="AF146:AF209" si="29">Y146*AA146+AC146</f>
        <v>0</v>
      </c>
      <c r="AG146" s="19">
        <f t="shared" si="25"/>
        <v>0</v>
      </c>
      <c r="AI146" s="11"/>
      <c r="AJ146" s="11"/>
      <c r="AK146" s="11"/>
      <c r="AL146" s="11"/>
      <c r="AN146" s="11"/>
      <c r="AO146" s="11"/>
      <c r="AP146" s="11"/>
    </row>
    <row r="147" spans="1:42" ht="15" customHeight="1">
      <c r="A147" s="2">
        <v>500007</v>
      </c>
      <c r="B147" s="11" t="s">
        <v>375</v>
      </c>
      <c r="C147" s="11" t="s">
        <v>179</v>
      </c>
      <c r="D147" s="11"/>
      <c r="E147" s="11"/>
      <c r="F147" s="11" t="s">
        <v>376</v>
      </c>
      <c r="G147" s="11"/>
      <c r="H147" s="11" t="s">
        <v>52</v>
      </c>
      <c r="I147" s="11"/>
      <c r="J147" s="11"/>
      <c r="K147" s="11"/>
      <c r="L147" s="11"/>
      <c r="M147" s="27"/>
      <c r="N147" s="27"/>
      <c r="P147" s="28">
        <f>Table1[[#This Row],[Real Sell ]]+Table1[[#This Row],[Shipping Income]]</f>
        <v>0</v>
      </c>
      <c r="S147" s="26">
        <f t="shared" si="26"/>
        <v>0</v>
      </c>
      <c r="T147" s="27">
        <f>Table1[[#This Row],[Unit Price]]+Table1[[#This Row],[Shipping Expense]]+Table1[[#This Row],[Amazon fees]]</f>
        <v>0</v>
      </c>
      <c r="U147" s="26">
        <f>Table1[[#This Row],[Total income]]-Table1[[#This Row],[Total Expense]]</f>
        <v>0</v>
      </c>
      <c r="V147" s="26">
        <f t="shared" si="27"/>
        <v>1.05</v>
      </c>
      <c r="W147" s="2">
        <v>1</v>
      </c>
      <c r="X147" s="2">
        <f>Table1[[#This Row],[Unit Price]]*Table1[[#This Row],[Quantity in Stock]]</f>
        <v>0</v>
      </c>
      <c r="Y147" s="22">
        <v>0.1</v>
      </c>
      <c r="Z147" s="22">
        <f t="shared" si="28"/>
        <v>3</v>
      </c>
      <c r="AA147" s="13">
        <v>14</v>
      </c>
      <c r="AB147" s="2">
        <v>7</v>
      </c>
      <c r="AC147" s="17">
        <f t="shared" si="22"/>
        <v>0.70000000000000007</v>
      </c>
      <c r="AD147" s="18">
        <f t="shared" si="23"/>
        <v>2.1</v>
      </c>
      <c r="AE147" s="18">
        <f t="shared" si="24"/>
        <v>4.2</v>
      </c>
      <c r="AF147" s="18">
        <f t="shared" si="29"/>
        <v>2.1</v>
      </c>
      <c r="AG147" s="19">
        <f t="shared" si="25"/>
        <v>0</v>
      </c>
      <c r="AI147" s="11"/>
      <c r="AJ147" s="11"/>
      <c r="AK147" s="11"/>
      <c r="AL147" s="11"/>
      <c r="AN147" s="11"/>
      <c r="AO147" s="11"/>
      <c r="AP147" s="11"/>
    </row>
    <row r="148" spans="1:42" ht="15.75" customHeight="1">
      <c r="A148" s="2">
        <v>500014</v>
      </c>
      <c r="B148" s="11" t="s">
        <v>377</v>
      </c>
      <c r="C148" s="11" t="s">
        <v>179</v>
      </c>
      <c r="D148" s="11"/>
      <c r="E148" s="11"/>
      <c r="F148" s="11" t="s">
        <v>378</v>
      </c>
      <c r="G148" s="11"/>
      <c r="H148" s="11" t="s">
        <v>52</v>
      </c>
      <c r="I148" s="11"/>
      <c r="J148" s="11"/>
      <c r="K148" s="11"/>
      <c r="L148" s="11"/>
      <c r="M148" s="27"/>
      <c r="N148" s="27"/>
      <c r="P148" s="28">
        <f>Table1[[#This Row],[Real Sell ]]+Table1[[#This Row],[Shipping Income]]</f>
        <v>0</v>
      </c>
      <c r="S148" s="26">
        <f t="shared" si="26"/>
        <v>0</v>
      </c>
      <c r="T148" s="27">
        <f>Table1[[#This Row],[Unit Price]]+Table1[[#This Row],[Shipping Expense]]+Table1[[#This Row],[Amazon fees]]</f>
        <v>0</v>
      </c>
      <c r="U148" s="26">
        <f>Table1[[#This Row],[Total income]]-Table1[[#This Row],[Total Expense]]</f>
        <v>0</v>
      </c>
      <c r="V148" s="26">
        <f t="shared" si="27"/>
        <v>1.05</v>
      </c>
      <c r="W148" s="2">
        <v>0</v>
      </c>
      <c r="X148" s="2">
        <f>Table1[[#This Row],[Unit Price]]*Table1[[#This Row],[Quantity in Stock]]</f>
        <v>0</v>
      </c>
      <c r="Y148" s="22">
        <v>0.1</v>
      </c>
      <c r="Z148" s="22">
        <f t="shared" si="28"/>
        <v>3</v>
      </c>
      <c r="AA148" s="13">
        <v>14</v>
      </c>
      <c r="AB148" s="2">
        <v>7</v>
      </c>
      <c r="AC148" s="17">
        <f t="shared" si="22"/>
        <v>0.70000000000000007</v>
      </c>
      <c r="AD148" s="18">
        <f t="shared" si="23"/>
        <v>2.1</v>
      </c>
      <c r="AE148" s="18">
        <f t="shared" si="24"/>
        <v>4.2</v>
      </c>
      <c r="AF148" s="18">
        <f t="shared" si="29"/>
        <v>2.1</v>
      </c>
      <c r="AG148" s="19">
        <f t="shared" si="25"/>
        <v>0</v>
      </c>
      <c r="AI148" s="11"/>
      <c r="AJ148" s="11"/>
      <c r="AK148" s="11"/>
      <c r="AL148" s="11"/>
      <c r="AN148" s="11"/>
      <c r="AO148" s="11"/>
      <c r="AP148" s="11"/>
    </row>
    <row r="149" spans="1:42" ht="15.75" customHeight="1">
      <c r="A149" s="2">
        <v>500017</v>
      </c>
      <c r="B149" s="11" t="s">
        <v>379</v>
      </c>
      <c r="C149" s="11" t="s">
        <v>224</v>
      </c>
      <c r="D149" s="11"/>
      <c r="E149" s="11"/>
      <c r="F149" s="11" t="s">
        <v>380</v>
      </c>
      <c r="G149" s="11"/>
      <c r="H149" s="11" t="s">
        <v>52</v>
      </c>
      <c r="I149" s="11"/>
      <c r="J149" s="11"/>
      <c r="K149" s="11"/>
      <c r="L149" s="11"/>
      <c r="M149" s="27"/>
      <c r="N149" s="27"/>
      <c r="P149" s="28">
        <f>Table1[[#This Row],[Real Sell ]]+Table1[[#This Row],[Shipping Income]]</f>
        <v>0</v>
      </c>
      <c r="S149" s="26">
        <f t="shared" si="26"/>
        <v>0</v>
      </c>
      <c r="T149" s="27">
        <f>Table1[[#This Row],[Unit Price]]+Table1[[#This Row],[Shipping Expense]]+Table1[[#This Row],[Amazon fees]]</f>
        <v>0</v>
      </c>
      <c r="U149" s="26">
        <f>Table1[[#This Row],[Total income]]-Table1[[#This Row],[Total Expense]]</f>
        <v>0</v>
      </c>
      <c r="V149" s="26">
        <f t="shared" si="27"/>
        <v>1.05</v>
      </c>
      <c r="W149" s="2">
        <v>1</v>
      </c>
      <c r="X149" s="2">
        <f>Table1[[#This Row],[Unit Price]]*Table1[[#This Row],[Quantity in Stock]]</f>
        <v>0</v>
      </c>
      <c r="Y149" s="22">
        <v>0</v>
      </c>
      <c r="Z149" s="22">
        <f t="shared" si="28"/>
        <v>0</v>
      </c>
      <c r="AA149" s="13">
        <v>14</v>
      </c>
      <c r="AB149" s="2">
        <v>7</v>
      </c>
      <c r="AC149" s="17">
        <f t="shared" si="22"/>
        <v>0</v>
      </c>
      <c r="AD149" s="18">
        <f t="shared" si="23"/>
        <v>0</v>
      </c>
      <c r="AE149" s="18">
        <f t="shared" si="24"/>
        <v>0</v>
      </c>
      <c r="AF149" s="18">
        <f t="shared" si="29"/>
        <v>0</v>
      </c>
      <c r="AG149" s="19">
        <f t="shared" si="25"/>
        <v>0</v>
      </c>
      <c r="AI149" s="11"/>
      <c r="AJ149" s="11"/>
      <c r="AK149" s="11"/>
      <c r="AL149" s="11"/>
      <c r="AN149" s="11"/>
      <c r="AO149" s="11"/>
      <c r="AP149" s="11"/>
    </row>
    <row r="150" spans="1:42" ht="15.75" customHeight="1">
      <c r="A150" s="2">
        <v>600023</v>
      </c>
      <c r="B150" s="11" t="s">
        <v>381</v>
      </c>
      <c r="C150" s="11" t="s">
        <v>382</v>
      </c>
      <c r="D150" s="11"/>
      <c r="E150" s="11"/>
      <c r="F150" s="11" t="s">
        <v>383</v>
      </c>
      <c r="G150" s="11"/>
      <c r="H150" s="11" t="s">
        <v>52</v>
      </c>
      <c r="I150" s="11"/>
      <c r="J150" s="11"/>
      <c r="K150" s="11"/>
      <c r="L150" s="11"/>
      <c r="M150" s="27"/>
      <c r="N150" s="27"/>
      <c r="P150" s="28">
        <f>Table1[[#This Row],[Real Sell ]]+Table1[[#This Row],[Shipping Income]]</f>
        <v>0</v>
      </c>
      <c r="S150" s="26">
        <f t="shared" si="26"/>
        <v>0</v>
      </c>
      <c r="T150" s="27">
        <f>Table1[[#This Row],[Unit Price]]+Table1[[#This Row],[Shipping Expense]]+Table1[[#This Row],[Amazon fees]]</f>
        <v>0</v>
      </c>
      <c r="U150" s="26">
        <f>Table1[[#This Row],[Total income]]-Table1[[#This Row],[Total Expense]]</f>
        <v>0</v>
      </c>
      <c r="V150" s="26">
        <f t="shared" si="27"/>
        <v>1.05</v>
      </c>
      <c r="W150" s="2">
        <v>0</v>
      </c>
      <c r="X150" s="2">
        <f>Table1[[#This Row],[Unit Price]]*Table1[[#This Row],[Quantity in Stock]]</f>
        <v>0</v>
      </c>
      <c r="Y150" s="22">
        <v>0.1</v>
      </c>
      <c r="Z150" s="22">
        <f t="shared" si="28"/>
        <v>3</v>
      </c>
      <c r="AA150" s="13">
        <v>14</v>
      </c>
      <c r="AB150" s="2">
        <v>7</v>
      </c>
      <c r="AC150" s="17">
        <f t="shared" si="22"/>
        <v>0.70000000000000007</v>
      </c>
      <c r="AD150" s="18">
        <f t="shared" si="23"/>
        <v>2.1</v>
      </c>
      <c r="AE150" s="18">
        <f t="shared" si="24"/>
        <v>4.2</v>
      </c>
      <c r="AF150" s="18">
        <f t="shared" si="29"/>
        <v>2.1</v>
      </c>
      <c r="AG150" s="19">
        <f t="shared" si="25"/>
        <v>0</v>
      </c>
      <c r="AI150" s="11"/>
      <c r="AJ150" s="11"/>
      <c r="AK150" s="11"/>
      <c r="AL150" s="11"/>
      <c r="AN150" s="11"/>
      <c r="AO150" s="11"/>
      <c r="AP150" s="11"/>
    </row>
    <row r="151" spans="1:42" ht="16.5" customHeight="1">
      <c r="A151" s="2">
        <v>600054</v>
      </c>
      <c r="B151" s="11" t="s">
        <v>384</v>
      </c>
      <c r="C151" s="11" t="s">
        <v>385</v>
      </c>
      <c r="D151" s="11"/>
      <c r="E151" s="11"/>
      <c r="F151" s="11" t="s">
        <v>386</v>
      </c>
      <c r="G151" s="11"/>
      <c r="H151" s="11" t="s">
        <v>52</v>
      </c>
      <c r="I151" s="11"/>
      <c r="J151" s="11"/>
      <c r="K151" s="11"/>
      <c r="L151" s="11"/>
      <c r="M151" s="27"/>
      <c r="N151" s="27"/>
      <c r="P151" s="28">
        <f>Table1[[#This Row],[Real Sell ]]+Table1[[#This Row],[Shipping Income]]</f>
        <v>0</v>
      </c>
      <c r="S151" s="26">
        <f t="shared" si="26"/>
        <v>0</v>
      </c>
      <c r="T151" s="27">
        <f>Table1[[#This Row],[Unit Price]]+Table1[[#This Row],[Shipping Expense]]+Table1[[#This Row],[Amazon fees]]</f>
        <v>0</v>
      </c>
      <c r="U151" s="26">
        <f>Table1[[#This Row],[Total income]]-Table1[[#This Row],[Total Expense]]</f>
        <v>0</v>
      </c>
      <c r="V151" s="26">
        <f t="shared" si="27"/>
        <v>1.05</v>
      </c>
      <c r="W151" s="2">
        <v>2</v>
      </c>
      <c r="X151" s="2">
        <f>Table1[[#This Row],[Unit Price]]*Table1[[#This Row],[Quantity in Stock]]</f>
        <v>0</v>
      </c>
      <c r="Y151" s="22">
        <v>0.1</v>
      </c>
      <c r="Z151" s="22">
        <f t="shared" si="28"/>
        <v>3</v>
      </c>
      <c r="AA151" s="13">
        <v>14</v>
      </c>
      <c r="AB151" s="2">
        <v>7</v>
      </c>
      <c r="AC151" s="17">
        <f t="shared" si="22"/>
        <v>0.70000000000000007</v>
      </c>
      <c r="AD151" s="18">
        <f t="shared" si="23"/>
        <v>2.1</v>
      </c>
      <c r="AE151" s="18">
        <f t="shared" si="24"/>
        <v>4.2</v>
      </c>
      <c r="AF151" s="18">
        <f t="shared" si="29"/>
        <v>2.1</v>
      </c>
      <c r="AG151" s="19">
        <f t="shared" si="25"/>
        <v>0</v>
      </c>
      <c r="AI151" s="11"/>
      <c r="AJ151" s="11"/>
      <c r="AK151" s="11"/>
      <c r="AL151" s="11"/>
      <c r="AN151" s="11"/>
      <c r="AO151" s="11"/>
      <c r="AP151" s="11"/>
    </row>
    <row r="152" spans="1:42" ht="15.75" customHeight="1">
      <c r="A152" s="2">
        <v>600056</v>
      </c>
      <c r="B152" s="11" t="s">
        <v>387</v>
      </c>
      <c r="C152" s="11" t="s">
        <v>388</v>
      </c>
      <c r="D152" s="11"/>
      <c r="E152" s="11"/>
      <c r="F152" s="11" t="s">
        <v>389</v>
      </c>
      <c r="G152" s="11"/>
      <c r="H152" s="11" t="s">
        <v>52</v>
      </c>
      <c r="I152" s="11"/>
      <c r="J152" s="11"/>
      <c r="K152" s="11"/>
      <c r="L152" s="11"/>
      <c r="M152" s="27"/>
      <c r="N152" s="27"/>
      <c r="P152" s="28">
        <f>Table1[[#This Row],[Real Sell ]]+Table1[[#This Row],[Shipping Income]]</f>
        <v>0</v>
      </c>
      <c r="S152" s="26">
        <f t="shared" si="26"/>
        <v>0</v>
      </c>
      <c r="T152" s="27">
        <f>Table1[[#This Row],[Unit Price]]+Table1[[#This Row],[Shipping Expense]]+Table1[[#This Row],[Amazon fees]]</f>
        <v>0</v>
      </c>
      <c r="U152" s="26">
        <f>Table1[[#This Row],[Total income]]-Table1[[#This Row],[Total Expense]]</f>
        <v>0</v>
      </c>
      <c r="V152" s="26">
        <f t="shared" si="27"/>
        <v>1.05</v>
      </c>
      <c r="W152" s="2">
        <v>1</v>
      </c>
      <c r="X152" s="2">
        <f>Table1[[#This Row],[Unit Price]]*Table1[[#This Row],[Quantity in Stock]]</f>
        <v>0</v>
      </c>
      <c r="Y152" s="22">
        <v>0</v>
      </c>
      <c r="Z152" s="22">
        <f t="shared" si="28"/>
        <v>0</v>
      </c>
      <c r="AA152" s="13">
        <v>0</v>
      </c>
      <c r="AB152" s="2">
        <v>0</v>
      </c>
      <c r="AC152" s="17">
        <f t="shared" si="22"/>
        <v>0</v>
      </c>
      <c r="AD152" s="18">
        <f t="shared" si="23"/>
        <v>0</v>
      </c>
      <c r="AE152" s="18">
        <f t="shared" si="24"/>
        <v>0</v>
      </c>
      <c r="AF152" s="18">
        <f t="shared" si="29"/>
        <v>0</v>
      </c>
      <c r="AG152" s="19">
        <f t="shared" si="25"/>
        <v>0</v>
      </c>
      <c r="AI152" s="11"/>
      <c r="AJ152" s="11"/>
      <c r="AK152" s="11"/>
      <c r="AL152" s="11"/>
      <c r="AN152" s="11"/>
      <c r="AO152" s="11"/>
      <c r="AP152" s="11"/>
    </row>
    <row r="153" spans="1:42" ht="17.25" customHeight="1">
      <c r="A153" s="2">
        <v>100041</v>
      </c>
      <c r="B153" s="11" t="s">
        <v>390</v>
      </c>
      <c r="C153" s="11" t="s">
        <v>54</v>
      </c>
      <c r="D153" s="11"/>
      <c r="E153" s="11"/>
      <c r="F153" s="11" t="s">
        <v>391</v>
      </c>
      <c r="G153" s="11"/>
      <c r="H153" s="11" t="s">
        <v>52</v>
      </c>
      <c r="I153" s="11"/>
      <c r="J153" s="11"/>
      <c r="K153" s="11"/>
      <c r="L153" s="11"/>
      <c r="M153" s="27"/>
      <c r="N153" s="27"/>
      <c r="P153" s="28">
        <f>Table1[[#This Row],[Real Sell ]]+Table1[[#This Row],[Shipping Income]]</f>
        <v>0</v>
      </c>
      <c r="S153" s="26">
        <f t="shared" si="26"/>
        <v>0</v>
      </c>
      <c r="T153" s="27">
        <f>Table1[[#This Row],[Unit Price]]+Table1[[#This Row],[Shipping Expense]]+Table1[[#This Row],[Amazon fees]]</f>
        <v>0</v>
      </c>
      <c r="U153" s="26">
        <f>Table1[[#This Row],[Total income]]-Table1[[#This Row],[Total Expense]]</f>
        <v>0</v>
      </c>
      <c r="V153" s="26">
        <f t="shared" si="27"/>
        <v>1.05</v>
      </c>
      <c r="W153" s="2">
        <v>0</v>
      </c>
      <c r="X153" s="2">
        <f>Table1[[#This Row],[Unit Price]]*Table1[[#This Row],[Quantity in Stock]]</f>
        <v>0</v>
      </c>
      <c r="Y153" s="22">
        <v>0</v>
      </c>
      <c r="Z153" s="22">
        <f t="shared" si="28"/>
        <v>0</v>
      </c>
      <c r="AA153" s="13">
        <v>120</v>
      </c>
      <c r="AB153" s="2">
        <v>20</v>
      </c>
      <c r="AC153" s="17">
        <f t="shared" si="22"/>
        <v>0</v>
      </c>
      <c r="AD153" s="18">
        <f t="shared" si="23"/>
        <v>0</v>
      </c>
      <c r="AE153" s="18">
        <f t="shared" si="24"/>
        <v>0</v>
      </c>
      <c r="AF153" s="18">
        <f t="shared" si="29"/>
        <v>0</v>
      </c>
      <c r="AG153" s="19">
        <f t="shared" si="25"/>
        <v>0</v>
      </c>
      <c r="AI153" s="11"/>
      <c r="AJ153" s="11"/>
      <c r="AK153" s="11"/>
      <c r="AL153" s="11"/>
      <c r="AN153" s="11"/>
      <c r="AO153" s="11"/>
      <c r="AP153" s="11"/>
    </row>
    <row r="154" spans="1:42" ht="15.75" customHeight="1">
      <c r="A154" s="2">
        <v>200015</v>
      </c>
      <c r="B154" s="11" t="s">
        <v>392</v>
      </c>
      <c r="C154" s="11" t="s">
        <v>154</v>
      </c>
      <c r="D154" s="11"/>
      <c r="E154" s="11"/>
      <c r="F154" s="11" t="s">
        <v>393</v>
      </c>
      <c r="G154" s="11"/>
      <c r="H154" s="11" t="s">
        <v>52</v>
      </c>
      <c r="I154" s="11"/>
      <c r="J154" s="11"/>
      <c r="K154" s="11"/>
      <c r="L154" s="11"/>
      <c r="M154" s="27"/>
      <c r="N154" s="27"/>
      <c r="P154" s="28">
        <f>Table1[[#This Row],[Real Sell ]]+Table1[[#This Row],[Shipping Income]]</f>
        <v>0</v>
      </c>
      <c r="S154" s="26">
        <f t="shared" si="26"/>
        <v>0</v>
      </c>
      <c r="T154" s="27">
        <f>Table1[[#This Row],[Unit Price]]+Table1[[#This Row],[Shipping Expense]]+Table1[[#This Row],[Amazon fees]]</f>
        <v>0</v>
      </c>
      <c r="U154" s="26">
        <f>Table1[[#This Row],[Total income]]-Table1[[#This Row],[Total Expense]]</f>
        <v>0</v>
      </c>
      <c r="V154" s="26">
        <f t="shared" si="27"/>
        <v>1.05</v>
      </c>
      <c r="W154" s="2">
        <v>0</v>
      </c>
      <c r="X154" s="2">
        <f>Table1[[#This Row],[Unit Price]]*Table1[[#This Row],[Quantity in Stock]]</f>
        <v>0</v>
      </c>
      <c r="Y154" s="22">
        <v>0.1</v>
      </c>
      <c r="Z154" s="22">
        <f t="shared" si="28"/>
        <v>3</v>
      </c>
      <c r="AA154" s="13">
        <v>120</v>
      </c>
      <c r="AB154" s="2">
        <v>20</v>
      </c>
      <c r="AC154" s="17">
        <f t="shared" si="22"/>
        <v>2</v>
      </c>
      <c r="AD154" s="18">
        <f t="shared" si="23"/>
        <v>14</v>
      </c>
      <c r="AE154" s="18">
        <f t="shared" si="24"/>
        <v>28</v>
      </c>
      <c r="AF154" s="18">
        <f t="shared" si="29"/>
        <v>14</v>
      </c>
      <c r="AG154" s="19">
        <f t="shared" si="25"/>
        <v>0</v>
      </c>
      <c r="AI154" s="11"/>
      <c r="AJ154" s="11"/>
      <c r="AK154" s="11"/>
      <c r="AL154" s="11"/>
      <c r="AN154" s="11"/>
      <c r="AO154" s="11"/>
      <c r="AP154" s="11"/>
    </row>
    <row r="155" spans="1:42" ht="15" customHeight="1">
      <c r="A155" s="2">
        <v>200042</v>
      </c>
      <c r="B155" s="11" t="s">
        <v>211</v>
      </c>
      <c r="C155" s="11" t="s">
        <v>154</v>
      </c>
      <c r="D155" s="11"/>
      <c r="E155" s="11"/>
      <c r="F155" s="11" t="s">
        <v>212</v>
      </c>
      <c r="G155" s="11"/>
      <c r="H155" s="11" t="s">
        <v>52</v>
      </c>
      <c r="I155" s="11"/>
      <c r="J155" s="11"/>
      <c r="K155" s="11"/>
      <c r="L155" s="11"/>
      <c r="M155" s="27"/>
      <c r="N155" s="27"/>
      <c r="P155" s="28">
        <f>Table1[[#This Row],[Real Sell ]]+Table1[[#This Row],[Shipping Income]]</f>
        <v>0</v>
      </c>
      <c r="S155" s="26">
        <f t="shared" si="26"/>
        <v>0</v>
      </c>
      <c r="T155" s="27">
        <f>Table1[[#This Row],[Unit Price]]+Table1[[#This Row],[Shipping Expense]]+Table1[[#This Row],[Amazon fees]]</f>
        <v>0</v>
      </c>
      <c r="U155" s="26">
        <f>Table1[[#This Row],[Total income]]-Table1[[#This Row],[Total Expense]]</f>
        <v>0</v>
      </c>
      <c r="V155" s="26">
        <f t="shared" si="27"/>
        <v>1.05</v>
      </c>
      <c r="W155" s="2">
        <v>80</v>
      </c>
      <c r="X155" s="2">
        <f>Table1[[#This Row],[Unit Price]]*Table1[[#This Row],[Quantity in Stock]]</f>
        <v>0</v>
      </c>
      <c r="Y155" s="22">
        <v>0.1</v>
      </c>
      <c r="Z155" s="22">
        <f t="shared" si="28"/>
        <v>3</v>
      </c>
      <c r="AA155" s="13">
        <v>120</v>
      </c>
      <c r="AB155" s="2">
        <v>20</v>
      </c>
      <c r="AC155" s="17">
        <f t="shared" si="22"/>
        <v>2</v>
      </c>
      <c r="AD155" s="18">
        <f t="shared" si="23"/>
        <v>14</v>
      </c>
      <c r="AE155" s="18">
        <f t="shared" si="24"/>
        <v>28</v>
      </c>
      <c r="AF155" s="18">
        <f t="shared" si="29"/>
        <v>14</v>
      </c>
      <c r="AG155" s="19">
        <f t="shared" si="25"/>
        <v>0</v>
      </c>
      <c r="AI155" s="11"/>
      <c r="AJ155" s="11"/>
      <c r="AK155" s="11"/>
      <c r="AL155" s="11"/>
      <c r="AN155" s="11"/>
      <c r="AO155" s="11"/>
      <c r="AP155" s="11"/>
    </row>
    <row r="156" spans="1:42" ht="17.25" customHeight="1">
      <c r="A156" s="2">
        <v>300013</v>
      </c>
      <c r="B156" s="11" t="s">
        <v>394</v>
      </c>
      <c r="C156" s="11" t="s">
        <v>112</v>
      </c>
      <c r="D156" s="11"/>
      <c r="E156" s="11"/>
      <c r="F156" s="11" t="s">
        <v>395</v>
      </c>
      <c r="G156" s="11"/>
      <c r="H156" s="11" t="s">
        <v>52</v>
      </c>
      <c r="I156" s="11"/>
      <c r="J156" s="11"/>
      <c r="K156" s="11"/>
      <c r="L156" s="11"/>
      <c r="M156" s="27"/>
      <c r="N156" s="27"/>
      <c r="P156" s="28">
        <f>Table1[[#This Row],[Real Sell ]]+Table1[[#This Row],[Shipping Income]]</f>
        <v>0</v>
      </c>
      <c r="S156" s="26">
        <f t="shared" si="26"/>
        <v>0</v>
      </c>
      <c r="T156" s="27">
        <f>Table1[[#This Row],[Unit Price]]+Table1[[#This Row],[Shipping Expense]]+Table1[[#This Row],[Amazon fees]]</f>
        <v>0</v>
      </c>
      <c r="U156" s="26">
        <f>Table1[[#This Row],[Total income]]-Table1[[#This Row],[Total Expense]]</f>
        <v>0</v>
      </c>
      <c r="V156" s="26">
        <f t="shared" si="27"/>
        <v>1.05</v>
      </c>
      <c r="W156" s="2">
        <v>2350</v>
      </c>
      <c r="X156" s="2">
        <f>Table1[[#This Row],[Unit Price]]*Table1[[#This Row],[Quantity in Stock]]</f>
        <v>0</v>
      </c>
      <c r="Y156" s="22">
        <v>6.11</v>
      </c>
      <c r="Z156" s="22">
        <f t="shared" si="28"/>
        <v>183.3</v>
      </c>
      <c r="AA156" s="13">
        <v>120</v>
      </c>
      <c r="AB156" s="2">
        <v>30</v>
      </c>
      <c r="AC156" s="17">
        <f t="shared" si="22"/>
        <v>183.3</v>
      </c>
      <c r="AD156" s="18">
        <f t="shared" si="23"/>
        <v>916.5</v>
      </c>
      <c r="AE156" s="18">
        <f t="shared" si="24"/>
        <v>1833</v>
      </c>
      <c r="AF156" s="18">
        <f t="shared" si="29"/>
        <v>916.5</v>
      </c>
      <c r="AG156" s="19">
        <f t="shared" si="25"/>
        <v>0</v>
      </c>
      <c r="AI156" s="11"/>
      <c r="AJ156" s="11"/>
      <c r="AK156" s="11"/>
      <c r="AL156" s="11"/>
      <c r="AN156" s="11"/>
      <c r="AO156" s="11"/>
      <c r="AP156" s="11"/>
    </row>
    <row r="157" spans="1:42" ht="15.75" customHeight="1">
      <c r="A157" s="2">
        <v>500011</v>
      </c>
      <c r="B157" s="11" t="s">
        <v>396</v>
      </c>
      <c r="C157" s="11" t="s">
        <v>179</v>
      </c>
      <c r="D157" s="11"/>
      <c r="E157" s="11"/>
      <c r="F157" s="11" t="s">
        <v>397</v>
      </c>
      <c r="G157" s="11"/>
      <c r="H157" s="11" t="s">
        <v>52</v>
      </c>
      <c r="I157" s="11"/>
      <c r="J157" s="11"/>
      <c r="K157" s="11"/>
      <c r="L157" s="11"/>
      <c r="M157" s="27"/>
      <c r="N157" s="27"/>
      <c r="P157" s="28">
        <f>Table1[[#This Row],[Real Sell ]]+Table1[[#This Row],[Shipping Income]]</f>
        <v>0</v>
      </c>
      <c r="S157" s="26">
        <f t="shared" si="26"/>
        <v>0</v>
      </c>
      <c r="T157" s="27">
        <f>Table1[[#This Row],[Unit Price]]+Table1[[#This Row],[Shipping Expense]]+Table1[[#This Row],[Amazon fees]]</f>
        <v>0</v>
      </c>
      <c r="U157" s="26">
        <f>Table1[[#This Row],[Total income]]-Table1[[#This Row],[Total Expense]]</f>
        <v>0</v>
      </c>
      <c r="V157" s="26">
        <f t="shared" si="27"/>
        <v>1.05</v>
      </c>
      <c r="W157" s="2">
        <v>0</v>
      </c>
      <c r="X157" s="2">
        <f>Table1[[#This Row],[Unit Price]]*Table1[[#This Row],[Quantity in Stock]]</f>
        <v>0</v>
      </c>
      <c r="Y157" s="22">
        <v>1</v>
      </c>
      <c r="Z157" s="22">
        <f t="shared" si="28"/>
        <v>30</v>
      </c>
      <c r="AA157" s="13">
        <v>14</v>
      </c>
      <c r="AB157" s="2">
        <v>7</v>
      </c>
      <c r="AC157" s="17">
        <f t="shared" si="22"/>
        <v>7</v>
      </c>
      <c r="AD157" s="18">
        <f t="shared" si="23"/>
        <v>21</v>
      </c>
      <c r="AE157" s="18">
        <f t="shared" si="24"/>
        <v>42</v>
      </c>
      <c r="AF157" s="18">
        <f t="shared" si="29"/>
        <v>21</v>
      </c>
      <c r="AG157" s="19">
        <f t="shared" si="25"/>
        <v>0</v>
      </c>
      <c r="AI157" s="11"/>
      <c r="AJ157" s="11"/>
      <c r="AK157" s="11"/>
      <c r="AL157" s="11"/>
      <c r="AN157" s="11"/>
      <c r="AO157" s="11"/>
      <c r="AP157" s="11"/>
    </row>
    <row r="158" spans="1:42" ht="16.5" customHeight="1">
      <c r="A158" s="2">
        <v>500012</v>
      </c>
      <c r="B158" s="11" t="s">
        <v>398</v>
      </c>
      <c r="C158" s="11" t="s">
        <v>179</v>
      </c>
      <c r="D158" s="11"/>
      <c r="E158" s="11"/>
      <c r="F158" s="11" t="s">
        <v>399</v>
      </c>
      <c r="G158" s="11"/>
      <c r="H158" s="11" t="s">
        <v>52</v>
      </c>
      <c r="I158" s="11"/>
      <c r="J158" s="11"/>
      <c r="K158" s="11"/>
      <c r="L158" s="11"/>
      <c r="M158" s="27"/>
      <c r="N158" s="27"/>
      <c r="P158" s="28">
        <f>Table1[[#This Row],[Real Sell ]]+Table1[[#This Row],[Shipping Income]]</f>
        <v>0</v>
      </c>
      <c r="S158" s="26">
        <f t="shared" si="26"/>
        <v>0</v>
      </c>
      <c r="T158" s="27">
        <f>Table1[[#This Row],[Unit Price]]+Table1[[#This Row],[Shipping Expense]]+Table1[[#This Row],[Amazon fees]]</f>
        <v>0</v>
      </c>
      <c r="U158" s="26">
        <f>Table1[[#This Row],[Total income]]-Table1[[#This Row],[Total Expense]]</f>
        <v>0</v>
      </c>
      <c r="V158" s="26">
        <f t="shared" si="27"/>
        <v>1.05</v>
      </c>
      <c r="W158" s="2">
        <v>0</v>
      </c>
      <c r="X158" s="2">
        <f>Table1[[#This Row],[Unit Price]]*Table1[[#This Row],[Quantity in Stock]]</f>
        <v>0</v>
      </c>
      <c r="Y158" s="22">
        <v>0</v>
      </c>
      <c r="Z158" s="22">
        <f t="shared" si="28"/>
        <v>0</v>
      </c>
      <c r="AA158" s="13">
        <v>14</v>
      </c>
      <c r="AB158" s="2">
        <v>7</v>
      </c>
      <c r="AC158" s="17">
        <f t="shared" si="22"/>
        <v>0</v>
      </c>
      <c r="AD158" s="18">
        <f t="shared" si="23"/>
        <v>0</v>
      </c>
      <c r="AE158" s="18">
        <f t="shared" si="24"/>
        <v>0</v>
      </c>
      <c r="AF158" s="18">
        <f t="shared" si="29"/>
        <v>0</v>
      </c>
      <c r="AG158" s="19">
        <f t="shared" si="25"/>
        <v>0</v>
      </c>
      <c r="AI158" s="11"/>
      <c r="AJ158" s="11"/>
      <c r="AK158" s="11"/>
      <c r="AL158" s="11"/>
      <c r="AN158" s="11"/>
      <c r="AO158" s="11"/>
      <c r="AP158" s="11"/>
    </row>
    <row r="159" spans="1:42" ht="16.5" customHeight="1">
      <c r="A159" s="2">
        <v>500018</v>
      </c>
      <c r="B159" s="11" t="s">
        <v>400</v>
      </c>
      <c r="C159" s="11" t="s">
        <v>224</v>
      </c>
      <c r="D159" s="11"/>
      <c r="E159" s="11"/>
      <c r="F159" s="11" t="s">
        <v>401</v>
      </c>
      <c r="G159" s="11"/>
      <c r="H159" s="11" t="s">
        <v>52</v>
      </c>
      <c r="I159" s="11"/>
      <c r="J159" s="11"/>
      <c r="K159" s="11"/>
      <c r="L159" s="11"/>
      <c r="M159" s="27"/>
      <c r="N159" s="27"/>
      <c r="P159" s="28">
        <f>Table1[[#This Row],[Real Sell ]]+Table1[[#This Row],[Shipping Income]]</f>
        <v>0</v>
      </c>
      <c r="S159" s="26">
        <f t="shared" si="26"/>
        <v>0</v>
      </c>
      <c r="T159" s="27">
        <f>Table1[[#This Row],[Unit Price]]+Table1[[#This Row],[Shipping Expense]]+Table1[[#This Row],[Amazon fees]]</f>
        <v>0</v>
      </c>
      <c r="U159" s="26">
        <f>Table1[[#This Row],[Total income]]-Table1[[#This Row],[Total Expense]]</f>
        <v>0</v>
      </c>
      <c r="V159" s="26">
        <f t="shared" si="27"/>
        <v>1.05</v>
      </c>
      <c r="W159" s="2">
        <v>0</v>
      </c>
      <c r="X159" s="2">
        <f>Table1[[#This Row],[Unit Price]]*Table1[[#This Row],[Quantity in Stock]]</f>
        <v>0</v>
      </c>
      <c r="Z159" s="22">
        <f t="shared" si="28"/>
        <v>0</v>
      </c>
      <c r="AC159" s="17">
        <f t="shared" si="22"/>
        <v>0</v>
      </c>
      <c r="AD159" s="18">
        <f t="shared" si="23"/>
        <v>0</v>
      </c>
      <c r="AE159" s="18">
        <f t="shared" si="24"/>
        <v>0</v>
      </c>
      <c r="AF159" s="18">
        <f t="shared" si="29"/>
        <v>0</v>
      </c>
      <c r="AG159" s="19">
        <f t="shared" si="25"/>
        <v>0</v>
      </c>
      <c r="AI159" s="11"/>
      <c r="AJ159" s="11"/>
      <c r="AK159" s="11"/>
      <c r="AL159" s="11"/>
      <c r="AN159" s="11"/>
      <c r="AO159" s="11"/>
      <c r="AP159" s="11"/>
    </row>
    <row r="160" spans="1:42" ht="15.75" customHeight="1">
      <c r="A160" s="2">
        <v>500020</v>
      </c>
      <c r="B160" s="11" t="s">
        <v>402</v>
      </c>
      <c r="C160" s="11" t="s">
        <v>224</v>
      </c>
      <c r="D160" s="11"/>
      <c r="E160" s="11"/>
      <c r="F160" s="11" t="s">
        <v>403</v>
      </c>
      <c r="G160" s="11"/>
      <c r="H160" s="11" t="s">
        <v>52</v>
      </c>
      <c r="I160" s="11"/>
      <c r="J160" s="11"/>
      <c r="K160" s="11"/>
      <c r="L160" s="11"/>
      <c r="M160" s="27"/>
      <c r="N160" s="27"/>
      <c r="P160" s="28">
        <f>Table1[[#This Row],[Real Sell ]]+Table1[[#This Row],[Shipping Income]]</f>
        <v>0</v>
      </c>
      <c r="S160" s="26">
        <f t="shared" si="26"/>
        <v>0</v>
      </c>
      <c r="T160" s="27">
        <f>Table1[[#This Row],[Unit Price]]+Table1[[#This Row],[Shipping Expense]]+Table1[[#This Row],[Amazon fees]]</f>
        <v>0</v>
      </c>
      <c r="U160" s="26">
        <f>Table1[[#This Row],[Total income]]-Table1[[#This Row],[Total Expense]]</f>
        <v>0</v>
      </c>
      <c r="V160" s="26">
        <f t="shared" si="27"/>
        <v>1.05</v>
      </c>
      <c r="W160" s="2">
        <v>0</v>
      </c>
      <c r="X160" s="2">
        <f>Table1[[#This Row],[Unit Price]]*Table1[[#This Row],[Quantity in Stock]]</f>
        <v>0</v>
      </c>
      <c r="Z160" s="22">
        <f t="shared" si="28"/>
        <v>0</v>
      </c>
      <c r="AC160" s="17">
        <f t="shared" si="22"/>
        <v>0</v>
      </c>
      <c r="AD160" s="18">
        <f t="shared" si="23"/>
        <v>0</v>
      </c>
      <c r="AE160" s="18">
        <f t="shared" si="24"/>
        <v>0</v>
      </c>
      <c r="AF160" s="18">
        <f t="shared" si="29"/>
        <v>0</v>
      </c>
      <c r="AG160" s="19">
        <f t="shared" si="25"/>
        <v>0</v>
      </c>
      <c r="AI160" s="11"/>
      <c r="AJ160" s="11"/>
      <c r="AK160" s="11"/>
      <c r="AL160" s="11"/>
      <c r="AN160" s="11"/>
      <c r="AO160" s="11"/>
      <c r="AP160" s="11"/>
    </row>
    <row r="161" spans="1:42" ht="15.75" customHeight="1">
      <c r="A161" s="2">
        <v>500021</v>
      </c>
      <c r="B161" s="11" t="s">
        <v>404</v>
      </c>
      <c r="C161" s="11" t="s">
        <v>224</v>
      </c>
      <c r="D161" s="11"/>
      <c r="E161" s="11"/>
      <c r="F161" s="11" t="s">
        <v>405</v>
      </c>
      <c r="G161" s="11"/>
      <c r="H161" s="11" t="s">
        <v>52</v>
      </c>
      <c r="I161" s="11"/>
      <c r="J161" s="11"/>
      <c r="K161" s="11"/>
      <c r="L161" s="11"/>
      <c r="M161" s="27"/>
      <c r="N161" s="27"/>
      <c r="P161" s="28">
        <f>Table1[[#This Row],[Real Sell ]]+Table1[[#This Row],[Shipping Income]]</f>
        <v>0</v>
      </c>
      <c r="S161" s="26">
        <f t="shared" si="26"/>
        <v>0</v>
      </c>
      <c r="T161" s="27">
        <f>Table1[[#This Row],[Unit Price]]+Table1[[#This Row],[Shipping Expense]]+Table1[[#This Row],[Amazon fees]]</f>
        <v>0</v>
      </c>
      <c r="U161" s="26">
        <f>Table1[[#This Row],[Total income]]-Table1[[#This Row],[Total Expense]]</f>
        <v>0</v>
      </c>
      <c r="V161" s="26">
        <f t="shared" si="27"/>
        <v>1.05</v>
      </c>
      <c r="W161" s="2">
        <v>0</v>
      </c>
      <c r="X161" s="2">
        <f>Table1[[#This Row],[Unit Price]]*Table1[[#This Row],[Quantity in Stock]]</f>
        <v>0</v>
      </c>
      <c r="Z161" s="22">
        <f t="shared" si="28"/>
        <v>0</v>
      </c>
      <c r="AC161" s="17">
        <f t="shared" si="22"/>
        <v>0</v>
      </c>
      <c r="AD161" s="18">
        <f t="shared" si="23"/>
        <v>0</v>
      </c>
      <c r="AE161" s="18">
        <f t="shared" si="24"/>
        <v>0</v>
      </c>
      <c r="AF161" s="18">
        <f t="shared" si="29"/>
        <v>0</v>
      </c>
      <c r="AG161" s="19">
        <f t="shared" si="25"/>
        <v>0</v>
      </c>
      <c r="AI161" s="11"/>
      <c r="AJ161" s="11"/>
      <c r="AK161" s="11"/>
      <c r="AL161" s="11"/>
      <c r="AN161" s="11"/>
      <c r="AO161" s="11"/>
      <c r="AP161" s="11"/>
    </row>
    <row r="162" spans="1:42" ht="15" customHeight="1">
      <c r="A162" s="2">
        <v>600001</v>
      </c>
      <c r="B162" s="11" t="s">
        <v>406</v>
      </c>
      <c r="C162" s="11" t="s">
        <v>407</v>
      </c>
      <c r="D162" s="11"/>
      <c r="E162" s="11"/>
      <c r="F162" s="11" t="s">
        <v>408</v>
      </c>
      <c r="G162" s="11"/>
      <c r="H162" s="11" t="s">
        <v>52</v>
      </c>
      <c r="I162" s="11"/>
      <c r="J162" s="11"/>
      <c r="K162" s="11"/>
      <c r="L162" s="11"/>
      <c r="M162" s="27"/>
      <c r="N162" s="27"/>
      <c r="P162" s="28">
        <f>Table1[[#This Row],[Real Sell ]]+Table1[[#This Row],[Shipping Income]]</f>
        <v>0</v>
      </c>
      <c r="S162" s="26">
        <f t="shared" si="26"/>
        <v>0</v>
      </c>
      <c r="T162" s="27">
        <f>Table1[[#This Row],[Unit Price]]+Table1[[#This Row],[Shipping Expense]]+Table1[[#This Row],[Amazon fees]]</f>
        <v>0</v>
      </c>
      <c r="U162" s="26">
        <f>Table1[[#This Row],[Total income]]-Table1[[#This Row],[Total Expense]]</f>
        <v>0</v>
      </c>
      <c r="V162" s="26">
        <f t="shared" si="27"/>
        <v>1.05</v>
      </c>
      <c r="W162" s="2">
        <v>0</v>
      </c>
      <c r="X162" s="2">
        <f>Table1[[#This Row],[Unit Price]]*Table1[[#This Row],[Quantity in Stock]]</f>
        <v>0</v>
      </c>
      <c r="Z162" s="22">
        <f t="shared" si="28"/>
        <v>0</v>
      </c>
      <c r="AC162" s="17">
        <f t="shared" si="22"/>
        <v>0</v>
      </c>
      <c r="AD162" s="18">
        <f t="shared" si="23"/>
        <v>0</v>
      </c>
      <c r="AE162" s="18">
        <f t="shared" si="24"/>
        <v>0</v>
      </c>
      <c r="AF162" s="18">
        <f t="shared" si="29"/>
        <v>0</v>
      </c>
      <c r="AG162" s="19">
        <f t="shared" si="25"/>
        <v>0</v>
      </c>
      <c r="AI162" s="11"/>
      <c r="AJ162" s="11"/>
      <c r="AK162" s="11"/>
      <c r="AL162" s="11"/>
      <c r="AN162" s="11"/>
      <c r="AO162" s="11"/>
      <c r="AP162" s="11"/>
    </row>
    <row r="163" spans="1:42" ht="15.75" customHeight="1">
      <c r="A163" s="2">
        <v>600002</v>
      </c>
      <c r="B163" s="11" t="s">
        <v>409</v>
      </c>
      <c r="C163" s="11" t="s">
        <v>407</v>
      </c>
      <c r="D163" s="11"/>
      <c r="E163" s="11"/>
      <c r="F163" s="11" t="s">
        <v>410</v>
      </c>
      <c r="G163" s="11"/>
      <c r="H163" s="11" t="s">
        <v>52</v>
      </c>
      <c r="I163" s="11"/>
      <c r="J163" s="11"/>
      <c r="K163" s="11"/>
      <c r="L163" s="11"/>
      <c r="M163" s="27"/>
      <c r="N163" s="27"/>
      <c r="P163" s="28">
        <f>Table1[[#This Row],[Real Sell ]]+Table1[[#This Row],[Shipping Income]]</f>
        <v>0</v>
      </c>
      <c r="S163" s="26">
        <f t="shared" si="26"/>
        <v>0</v>
      </c>
      <c r="T163" s="27">
        <f>Table1[[#This Row],[Unit Price]]+Table1[[#This Row],[Shipping Expense]]+Table1[[#This Row],[Amazon fees]]</f>
        <v>0</v>
      </c>
      <c r="U163" s="26">
        <f>Table1[[#This Row],[Total income]]-Table1[[#This Row],[Total Expense]]</f>
        <v>0</v>
      </c>
      <c r="V163" s="26">
        <f t="shared" si="27"/>
        <v>1.05</v>
      </c>
      <c r="W163" s="2">
        <v>0</v>
      </c>
      <c r="X163" s="2">
        <f>Table1[[#This Row],[Unit Price]]*Table1[[#This Row],[Quantity in Stock]]</f>
        <v>0</v>
      </c>
      <c r="Z163" s="22">
        <f t="shared" si="28"/>
        <v>0</v>
      </c>
      <c r="AC163" s="17">
        <f t="shared" si="22"/>
        <v>0</v>
      </c>
      <c r="AD163" s="18">
        <f t="shared" si="23"/>
        <v>0</v>
      </c>
      <c r="AE163" s="18">
        <f t="shared" si="24"/>
        <v>0</v>
      </c>
      <c r="AF163" s="18">
        <f t="shared" si="29"/>
        <v>0</v>
      </c>
      <c r="AG163" s="19">
        <f t="shared" si="25"/>
        <v>0</v>
      </c>
      <c r="AI163" s="11"/>
      <c r="AJ163" s="11"/>
      <c r="AK163" s="11"/>
      <c r="AL163" s="11"/>
      <c r="AN163" s="11"/>
      <c r="AO163" s="11"/>
      <c r="AP163" s="11"/>
    </row>
    <row r="164" spans="1:42" ht="16.5" customHeight="1">
      <c r="A164" s="2">
        <v>600003</v>
      </c>
      <c r="B164" s="11" t="s">
        <v>411</v>
      </c>
      <c r="C164" s="11" t="s">
        <v>407</v>
      </c>
      <c r="D164" s="11"/>
      <c r="E164" s="11"/>
      <c r="F164" s="11" t="s">
        <v>412</v>
      </c>
      <c r="G164" s="11"/>
      <c r="H164" s="11" t="s">
        <v>52</v>
      </c>
      <c r="I164" s="11"/>
      <c r="J164" s="11"/>
      <c r="K164" s="11"/>
      <c r="L164" s="11"/>
      <c r="M164" s="27"/>
      <c r="N164" s="27"/>
      <c r="P164" s="28">
        <f>Table1[[#This Row],[Real Sell ]]+Table1[[#This Row],[Shipping Income]]</f>
        <v>0</v>
      </c>
      <c r="S164" s="26">
        <f t="shared" si="26"/>
        <v>0</v>
      </c>
      <c r="T164" s="27">
        <f>Table1[[#This Row],[Unit Price]]+Table1[[#This Row],[Shipping Expense]]+Table1[[#This Row],[Amazon fees]]</f>
        <v>0</v>
      </c>
      <c r="U164" s="26">
        <f>Table1[[#This Row],[Total income]]-Table1[[#This Row],[Total Expense]]</f>
        <v>0</v>
      </c>
      <c r="V164" s="26">
        <f t="shared" si="27"/>
        <v>1.05</v>
      </c>
      <c r="W164" s="2">
        <v>0</v>
      </c>
      <c r="X164" s="2">
        <f>Table1[[#This Row],[Unit Price]]*Table1[[#This Row],[Quantity in Stock]]</f>
        <v>0</v>
      </c>
      <c r="Z164" s="22">
        <f t="shared" si="28"/>
        <v>0</v>
      </c>
      <c r="AC164" s="17">
        <f t="shared" si="22"/>
        <v>0</v>
      </c>
      <c r="AD164" s="18">
        <f t="shared" si="23"/>
        <v>0</v>
      </c>
      <c r="AE164" s="18">
        <f t="shared" si="24"/>
        <v>0</v>
      </c>
      <c r="AF164" s="18">
        <f t="shared" si="29"/>
        <v>0</v>
      </c>
      <c r="AG164" s="19">
        <f t="shared" si="25"/>
        <v>0</v>
      </c>
      <c r="AI164" s="11"/>
      <c r="AJ164" s="11"/>
      <c r="AK164" s="11"/>
      <c r="AL164" s="11"/>
      <c r="AN164" s="11"/>
      <c r="AO164" s="11"/>
      <c r="AP164" s="11"/>
    </row>
    <row r="165" spans="1:42" ht="16.5" customHeight="1">
      <c r="A165" s="2">
        <v>600004</v>
      </c>
      <c r="B165" s="11" t="s">
        <v>413</v>
      </c>
      <c r="C165" s="11" t="s">
        <v>407</v>
      </c>
      <c r="D165" s="11"/>
      <c r="E165" s="11"/>
      <c r="F165" s="11" t="s">
        <v>414</v>
      </c>
      <c r="G165" s="11"/>
      <c r="H165" s="11" t="s">
        <v>52</v>
      </c>
      <c r="I165" s="11"/>
      <c r="J165" s="11"/>
      <c r="K165" s="11"/>
      <c r="L165" s="11"/>
      <c r="M165" s="27"/>
      <c r="N165" s="27"/>
      <c r="P165" s="28">
        <f>Table1[[#This Row],[Real Sell ]]+Table1[[#This Row],[Shipping Income]]</f>
        <v>0</v>
      </c>
      <c r="S165" s="26">
        <f t="shared" si="26"/>
        <v>0</v>
      </c>
      <c r="T165" s="27">
        <f>Table1[[#This Row],[Unit Price]]+Table1[[#This Row],[Shipping Expense]]+Table1[[#This Row],[Amazon fees]]</f>
        <v>0</v>
      </c>
      <c r="U165" s="26">
        <f>Table1[[#This Row],[Total income]]-Table1[[#This Row],[Total Expense]]</f>
        <v>0</v>
      </c>
      <c r="V165" s="26">
        <f t="shared" si="27"/>
        <v>1.05</v>
      </c>
      <c r="W165" s="2">
        <v>0</v>
      </c>
      <c r="X165" s="2">
        <f>Table1[[#This Row],[Unit Price]]*Table1[[#This Row],[Quantity in Stock]]</f>
        <v>0</v>
      </c>
      <c r="Z165" s="22">
        <f t="shared" si="28"/>
        <v>0</v>
      </c>
      <c r="AC165" s="17">
        <f t="shared" si="22"/>
        <v>0</v>
      </c>
      <c r="AD165" s="18">
        <f t="shared" si="23"/>
        <v>0</v>
      </c>
      <c r="AE165" s="18">
        <f t="shared" si="24"/>
        <v>0</v>
      </c>
      <c r="AF165" s="18">
        <f t="shared" si="29"/>
        <v>0</v>
      </c>
      <c r="AG165" s="19">
        <f t="shared" si="25"/>
        <v>0</v>
      </c>
      <c r="AI165" s="11"/>
      <c r="AJ165" s="11"/>
      <c r="AK165" s="11"/>
      <c r="AL165" s="11"/>
      <c r="AN165" s="11"/>
      <c r="AO165" s="11"/>
      <c r="AP165" s="11"/>
    </row>
    <row r="166" spans="1:42" ht="15.75" customHeight="1">
      <c r="A166" s="2">
        <v>600005</v>
      </c>
      <c r="B166" s="11" t="s">
        <v>415</v>
      </c>
      <c r="C166" s="11" t="s">
        <v>407</v>
      </c>
      <c r="D166" s="11"/>
      <c r="E166" s="11"/>
      <c r="F166" s="11" t="s">
        <v>416</v>
      </c>
      <c r="G166" s="11"/>
      <c r="H166" s="11" t="s">
        <v>52</v>
      </c>
      <c r="I166" s="11"/>
      <c r="J166" s="11"/>
      <c r="K166" s="11"/>
      <c r="L166" s="11"/>
      <c r="M166" s="27"/>
      <c r="N166" s="27"/>
      <c r="P166" s="28">
        <f>Table1[[#This Row],[Real Sell ]]+Table1[[#This Row],[Shipping Income]]</f>
        <v>0</v>
      </c>
      <c r="S166" s="26">
        <f t="shared" si="26"/>
        <v>0</v>
      </c>
      <c r="T166" s="27">
        <f>Table1[[#This Row],[Unit Price]]+Table1[[#This Row],[Shipping Expense]]+Table1[[#This Row],[Amazon fees]]</f>
        <v>0</v>
      </c>
      <c r="U166" s="26">
        <f>Table1[[#This Row],[Total income]]-Table1[[#This Row],[Total Expense]]</f>
        <v>0</v>
      </c>
      <c r="V166" s="26">
        <f t="shared" si="27"/>
        <v>1.05</v>
      </c>
      <c r="W166" s="2">
        <v>0</v>
      </c>
      <c r="X166" s="2">
        <f>Table1[[#This Row],[Unit Price]]*Table1[[#This Row],[Quantity in Stock]]</f>
        <v>0</v>
      </c>
      <c r="Z166" s="22">
        <f t="shared" si="28"/>
        <v>0</v>
      </c>
      <c r="AC166" s="17">
        <f t="shared" si="22"/>
        <v>0</v>
      </c>
      <c r="AD166" s="18">
        <f t="shared" si="23"/>
        <v>0</v>
      </c>
      <c r="AE166" s="18">
        <f t="shared" si="24"/>
        <v>0</v>
      </c>
      <c r="AF166" s="18">
        <f t="shared" si="29"/>
        <v>0</v>
      </c>
      <c r="AG166" s="19">
        <f t="shared" si="25"/>
        <v>0</v>
      </c>
      <c r="AI166" s="11"/>
      <c r="AJ166" s="11"/>
      <c r="AK166" s="11"/>
      <c r="AL166" s="11"/>
      <c r="AN166" s="11"/>
      <c r="AO166" s="11"/>
      <c r="AP166" s="11"/>
    </row>
    <row r="167" spans="1:42" ht="14.25" customHeight="1">
      <c r="A167" s="2">
        <v>600006</v>
      </c>
      <c r="B167" s="11" t="s">
        <v>417</v>
      </c>
      <c r="C167" s="11" t="s">
        <v>407</v>
      </c>
      <c r="D167" s="11"/>
      <c r="E167" s="11"/>
      <c r="F167" s="11" t="s">
        <v>418</v>
      </c>
      <c r="G167" s="11"/>
      <c r="H167" s="11" t="s">
        <v>52</v>
      </c>
      <c r="I167" s="11"/>
      <c r="J167" s="11"/>
      <c r="K167" s="11"/>
      <c r="L167" s="11"/>
      <c r="M167" s="27"/>
      <c r="N167" s="27"/>
      <c r="P167" s="28">
        <f>Table1[[#This Row],[Real Sell ]]+Table1[[#This Row],[Shipping Income]]</f>
        <v>0</v>
      </c>
      <c r="S167" s="26">
        <f t="shared" si="26"/>
        <v>0</v>
      </c>
      <c r="T167" s="27">
        <f>Table1[[#This Row],[Unit Price]]+Table1[[#This Row],[Shipping Expense]]+Table1[[#This Row],[Amazon fees]]</f>
        <v>0</v>
      </c>
      <c r="U167" s="26">
        <f>Table1[[#This Row],[Total income]]-Table1[[#This Row],[Total Expense]]</f>
        <v>0</v>
      </c>
      <c r="V167" s="26">
        <f t="shared" si="27"/>
        <v>1.05</v>
      </c>
      <c r="W167" s="2">
        <v>0</v>
      </c>
      <c r="X167" s="2">
        <f>Table1[[#This Row],[Unit Price]]*Table1[[#This Row],[Quantity in Stock]]</f>
        <v>0</v>
      </c>
      <c r="Z167" s="22">
        <f t="shared" si="28"/>
        <v>0</v>
      </c>
      <c r="AC167" s="17">
        <f t="shared" si="22"/>
        <v>0</v>
      </c>
      <c r="AD167" s="18">
        <f t="shared" si="23"/>
        <v>0</v>
      </c>
      <c r="AE167" s="18">
        <f t="shared" si="24"/>
        <v>0</v>
      </c>
      <c r="AF167" s="18">
        <f t="shared" si="29"/>
        <v>0</v>
      </c>
      <c r="AG167" s="19">
        <f t="shared" si="25"/>
        <v>0</v>
      </c>
      <c r="AI167" s="11"/>
      <c r="AJ167" s="11"/>
      <c r="AK167" s="11"/>
      <c r="AL167" s="11"/>
      <c r="AN167" s="11"/>
      <c r="AO167" s="11"/>
      <c r="AP167" s="11"/>
    </row>
    <row r="168" spans="1:42" ht="16.5" customHeight="1">
      <c r="A168" s="2">
        <v>600007</v>
      </c>
      <c r="B168" s="11" t="s">
        <v>419</v>
      </c>
      <c r="C168" s="11" t="s">
        <v>407</v>
      </c>
      <c r="D168" s="11"/>
      <c r="E168" s="11"/>
      <c r="F168" s="11" t="s">
        <v>420</v>
      </c>
      <c r="G168" s="11"/>
      <c r="H168" s="11" t="s">
        <v>52</v>
      </c>
      <c r="I168" s="11"/>
      <c r="J168" s="11"/>
      <c r="K168" s="11"/>
      <c r="L168" s="11"/>
      <c r="M168" s="27"/>
      <c r="N168" s="27"/>
      <c r="P168" s="28">
        <f>Table1[[#This Row],[Real Sell ]]+Table1[[#This Row],[Shipping Income]]</f>
        <v>0</v>
      </c>
      <c r="S168" s="26">
        <f t="shared" si="26"/>
        <v>0</v>
      </c>
      <c r="T168" s="27">
        <f>Table1[[#This Row],[Unit Price]]+Table1[[#This Row],[Shipping Expense]]+Table1[[#This Row],[Amazon fees]]</f>
        <v>0</v>
      </c>
      <c r="U168" s="26">
        <f>Table1[[#This Row],[Total income]]-Table1[[#This Row],[Total Expense]]</f>
        <v>0</v>
      </c>
      <c r="V168" s="26">
        <f t="shared" si="27"/>
        <v>1.05</v>
      </c>
      <c r="W168" s="2">
        <v>0</v>
      </c>
      <c r="X168" s="2">
        <f>Table1[[#This Row],[Unit Price]]*Table1[[#This Row],[Quantity in Stock]]</f>
        <v>0</v>
      </c>
      <c r="Z168" s="22">
        <f t="shared" si="28"/>
        <v>0</v>
      </c>
      <c r="AC168" s="17">
        <f t="shared" si="22"/>
        <v>0</v>
      </c>
      <c r="AD168" s="18">
        <f t="shared" si="23"/>
        <v>0</v>
      </c>
      <c r="AE168" s="18">
        <f t="shared" si="24"/>
        <v>0</v>
      </c>
      <c r="AF168" s="18">
        <f t="shared" si="29"/>
        <v>0</v>
      </c>
      <c r="AG168" s="19">
        <f t="shared" si="25"/>
        <v>0</v>
      </c>
      <c r="AI168" s="11"/>
      <c r="AJ168" s="11"/>
      <c r="AK168" s="11"/>
      <c r="AL168" s="11"/>
      <c r="AN168" s="11"/>
      <c r="AO168" s="11"/>
      <c r="AP168" s="11"/>
    </row>
    <row r="169" spans="1:42" ht="17.25" customHeight="1">
      <c r="A169" s="2">
        <v>600008</v>
      </c>
      <c r="B169" s="11" t="s">
        <v>421</v>
      </c>
      <c r="C169" s="11" t="s">
        <v>407</v>
      </c>
      <c r="D169" s="11"/>
      <c r="E169" s="11"/>
      <c r="F169" s="11" t="s">
        <v>422</v>
      </c>
      <c r="G169" s="11"/>
      <c r="H169" s="11" t="s">
        <v>52</v>
      </c>
      <c r="I169" s="11"/>
      <c r="J169" s="11"/>
      <c r="K169" s="11"/>
      <c r="L169" s="11"/>
      <c r="M169" s="27"/>
      <c r="N169" s="27"/>
      <c r="P169" s="28">
        <f>Table1[[#This Row],[Real Sell ]]+Table1[[#This Row],[Shipping Income]]</f>
        <v>0</v>
      </c>
      <c r="S169" s="26">
        <f t="shared" si="26"/>
        <v>0</v>
      </c>
      <c r="T169" s="27">
        <f>Table1[[#This Row],[Unit Price]]+Table1[[#This Row],[Shipping Expense]]+Table1[[#This Row],[Amazon fees]]</f>
        <v>0</v>
      </c>
      <c r="U169" s="26">
        <f>Table1[[#This Row],[Total income]]-Table1[[#This Row],[Total Expense]]</f>
        <v>0</v>
      </c>
      <c r="V169" s="26">
        <f t="shared" si="27"/>
        <v>1.05</v>
      </c>
      <c r="W169" s="2">
        <v>0</v>
      </c>
      <c r="X169" s="2">
        <f>Table1[[#This Row],[Unit Price]]*Table1[[#This Row],[Quantity in Stock]]</f>
        <v>0</v>
      </c>
      <c r="Z169" s="22">
        <f t="shared" si="28"/>
        <v>0</v>
      </c>
      <c r="AC169" s="17">
        <f t="shared" si="22"/>
        <v>0</v>
      </c>
      <c r="AD169" s="18">
        <f t="shared" si="23"/>
        <v>0</v>
      </c>
      <c r="AE169" s="18">
        <f t="shared" si="24"/>
        <v>0</v>
      </c>
      <c r="AF169" s="18">
        <f t="shared" si="29"/>
        <v>0</v>
      </c>
      <c r="AG169" s="19">
        <f t="shared" si="25"/>
        <v>0</v>
      </c>
      <c r="AI169" s="11"/>
      <c r="AJ169" s="11"/>
      <c r="AK169" s="11"/>
      <c r="AL169" s="11"/>
      <c r="AN169" s="11"/>
      <c r="AO169" s="11"/>
      <c r="AP169" s="11"/>
    </row>
    <row r="170" spans="1:42" ht="16.5" customHeight="1">
      <c r="A170" s="2">
        <v>600013</v>
      </c>
      <c r="B170" s="11" t="s">
        <v>423</v>
      </c>
      <c r="C170" s="11" t="s">
        <v>424</v>
      </c>
      <c r="D170" s="11"/>
      <c r="E170" s="11"/>
      <c r="F170" s="11" t="s">
        <v>425</v>
      </c>
      <c r="G170" s="11"/>
      <c r="H170" s="11" t="s">
        <v>52</v>
      </c>
      <c r="I170" s="11"/>
      <c r="J170" s="11"/>
      <c r="K170" s="11"/>
      <c r="L170" s="11"/>
      <c r="M170" s="27"/>
      <c r="N170" s="27"/>
      <c r="P170" s="28">
        <f>Table1[[#This Row],[Real Sell ]]+Table1[[#This Row],[Shipping Income]]</f>
        <v>0</v>
      </c>
      <c r="S170" s="26">
        <f t="shared" si="26"/>
        <v>0</v>
      </c>
      <c r="T170" s="27">
        <f>Table1[[#This Row],[Unit Price]]+Table1[[#This Row],[Shipping Expense]]+Table1[[#This Row],[Amazon fees]]</f>
        <v>0</v>
      </c>
      <c r="U170" s="26">
        <f>Table1[[#This Row],[Total income]]-Table1[[#This Row],[Total Expense]]</f>
        <v>0</v>
      </c>
      <c r="V170" s="26">
        <f t="shared" si="27"/>
        <v>1.05</v>
      </c>
      <c r="W170" s="2">
        <v>0</v>
      </c>
      <c r="X170" s="2">
        <f>Table1[[#This Row],[Unit Price]]*Table1[[#This Row],[Quantity in Stock]]</f>
        <v>0</v>
      </c>
      <c r="Z170" s="22">
        <f t="shared" si="28"/>
        <v>0</v>
      </c>
      <c r="AC170" s="17">
        <f t="shared" si="22"/>
        <v>0</v>
      </c>
      <c r="AD170" s="18">
        <f t="shared" si="23"/>
        <v>0</v>
      </c>
      <c r="AE170" s="18">
        <f t="shared" si="24"/>
        <v>0</v>
      </c>
      <c r="AF170" s="18">
        <f t="shared" si="29"/>
        <v>0</v>
      </c>
      <c r="AG170" s="19">
        <f t="shared" si="25"/>
        <v>0</v>
      </c>
      <c r="AI170" s="11"/>
      <c r="AJ170" s="11"/>
      <c r="AK170" s="11"/>
      <c r="AL170" s="11"/>
      <c r="AN170" s="11"/>
      <c r="AO170" s="11"/>
      <c r="AP170" s="11"/>
    </row>
    <row r="171" spans="1:42" ht="17.25" customHeight="1">
      <c r="A171" s="2">
        <v>600029</v>
      </c>
      <c r="B171" s="11" t="s">
        <v>426</v>
      </c>
      <c r="C171" s="11" t="s">
        <v>201</v>
      </c>
      <c r="D171" s="11"/>
      <c r="E171" s="11"/>
      <c r="F171" s="11" t="s">
        <v>427</v>
      </c>
      <c r="G171" s="11"/>
      <c r="H171" s="11" t="s">
        <v>52</v>
      </c>
      <c r="I171" s="11"/>
      <c r="J171" s="11"/>
      <c r="K171" s="11"/>
      <c r="L171" s="11"/>
      <c r="M171" s="27"/>
      <c r="N171" s="27"/>
      <c r="P171" s="28">
        <f>Table1[[#This Row],[Real Sell ]]+Table1[[#This Row],[Shipping Income]]</f>
        <v>0</v>
      </c>
      <c r="S171" s="26">
        <f t="shared" si="26"/>
        <v>0</v>
      </c>
      <c r="T171" s="27">
        <f>Table1[[#This Row],[Unit Price]]+Table1[[#This Row],[Shipping Expense]]+Table1[[#This Row],[Amazon fees]]</f>
        <v>0</v>
      </c>
      <c r="U171" s="26">
        <f>Table1[[#This Row],[Total income]]-Table1[[#This Row],[Total Expense]]</f>
        <v>0</v>
      </c>
      <c r="V171" s="26">
        <f t="shared" si="27"/>
        <v>1.05</v>
      </c>
      <c r="W171" s="2">
        <v>90</v>
      </c>
      <c r="X171" s="2">
        <f>Table1[[#This Row],[Unit Price]]*Table1[[#This Row],[Quantity in Stock]]</f>
        <v>0</v>
      </c>
      <c r="Z171" s="22">
        <f t="shared" si="28"/>
        <v>0</v>
      </c>
      <c r="AC171" s="17">
        <f t="shared" si="22"/>
        <v>0</v>
      </c>
      <c r="AD171" s="18">
        <f t="shared" si="23"/>
        <v>0</v>
      </c>
      <c r="AE171" s="18">
        <f t="shared" si="24"/>
        <v>0</v>
      </c>
      <c r="AF171" s="18">
        <f t="shared" si="29"/>
        <v>0</v>
      </c>
      <c r="AG171" s="19">
        <f t="shared" si="25"/>
        <v>0</v>
      </c>
      <c r="AI171" s="11"/>
      <c r="AJ171" s="11"/>
      <c r="AK171" s="11"/>
      <c r="AL171" s="11"/>
      <c r="AN171" s="11"/>
      <c r="AO171" s="11"/>
      <c r="AP171" s="11"/>
    </row>
    <row r="172" spans="1:42" ht="15" customHeight="1">
      <c r="A172" s="2">
        <v>600031</v>
      </c>
      <c r="B172" s="11" t="s">
        <v>428</v>
      </c>
      <c r="C172" s="11" t="s">
        <v>201</v>
      </c>
      <c r="D172" s="11"/>
      <c r="E172" s="11"/>
      <c r="F172" s="11" t="s">
        <v>429</v>
      </c>
      <c r="G172" s="11"/>
      <c r="H172" s="11" t="s">
        <v>52</v>
      </c>
      <c r="I172" s="11"/>
      <c r="J172" s="11"/>
      <c r="K172" s="11"/>
      <c r="L172" s="11"/>
      <c r="M172" s="27"/>
      <c r="N172" s="27"/>
      <c r="P172" s="28">
        <f>Table1[[#This Row],[Real Sell ]]+Table1[[#This Row],[Shipping Income]]</f>
        <v>0</v>
      </c>
      <c r="S172" s="26">
        <f t="shared" si="26"/>
        <v>0</v>
      </c>
      <c r="T172" s="27">
        <f>Table1[[#This Row],[Unit Price]]+Table1[[#This Row],[Shipping Expense]]+Table1[[#This Row],[Amazon fees]]</f>
        <v>0</v>
      </c>
      <c r="U172" s="26">
        <f>Table1[[#This Row],[Total income]]-Table1[[#This Row],[Total Expense]]</f>
        <v>0</v>
      </c>
      <c r="V172" s="26">
        <f t="shared" si="27"/>
        <v>1.05</v>
      </c>
      <c r="W172" s="2">
        <v>0</v>
      </c>
      <c r="X172" s="2">
        <f>Table1[[#This Row],[Unit Price]]*Table1[[#This Row],[Quantity in Stock]]</f>
        <v>0</v>
      </c>
      <c r="Z172" s="22">
        <f t="shared" si="28"/>
        <v>0</v>
      </c>
      <c r="AC172" s="17">
        <f t="shared" si="22"/>
        <v>0</v>
      </c>
      <c r="AD172" s="18">
        <f t="shared" si="23"/>
        <v>0</v>
      </c>
      <c r="AE172" s="18">
        <f t="shared" si="24"/>
        <v>0</v>
      </c>
      <c r="AF172" s="18">
        <f t="shared" si="29"/>
        <v>0</v>
      </c>
      <c r="AG172" s="19">
        <f t="shared" si="25"/>
        <v>0</v>
      </c>
      <c r="AI172" s="11"/>
      <c r="AJ172" s="11"/>
      <c r="AK172" s="11"/>
      <c r="AL172" s="11"/>
      <c r="AN172" s="11"/>
      <c r="AO172" s="11"/>
      <c r="AP172" s="11"/>
    </row>
    <row r="173" spans="1:42" ht="15" customHeight="1">
      <c r="A173" s="2">
        <v>600051</v>
      </c>
      <c r="B173" s="11" t="s">
        <v>430</v>
      </c>
      <c r="C173" s="11" t="s">
        <v>431</v>
      </c>
      <c r="D173" s="11"/>
      <c r="E173" s="11"/>
      <c r="F173" s="11" t="s">
        <v>432</v>
      </c>
      <c r="G173" s="11"/>
      <c r="H173" s="11" t="s">
        <v>52</v>
      </c>
      <c r="I173" s="11"/>
      <c r="J173" s="11"/>
      <c r="K173" s="11"/>
      <c r="L173" s="11"/>
      <c r="M173" s="27"/>
      <c r="N173" s="27"/>
      <c r="P173" s="28">
        <f>Table1[[#This Row],[Real Sell ]]+Table1[[#This Row],[Shipping Income]]</f>
        <v>0</v>
      </c>
      <c r="S173" s="26">
        <f t="shared" si="26"/>
        <v>0</v>
      </c>
      <c r="T173" s="27">
        <f>Table1[[#This Row],[Unit Price]]+Table1[[#This Row],[Shipping Expense]]+Table1[[#This Row],[Amazon fees]]</f>
        <v>0</v>
      </c>
      <c r="U173" s="26">
        <f>Table1[[#This Row],[Total income]]-Table1[[#This Row],[Total Expense]]</f>
        <v>0</v>
      </c>
      <c r="V173" s="26">
        <f t="shared" si="27"/>
        <v>1.05</v>
      </c>
      <c r="W173" s="2">
        <v>0</v>
      </c>
      <c r="X173" s="2">
        <f>Table1[[#This Row],[Unit Price]]*Table1[[#This Row],[Quantity in Stock]]</f>
        <v>0</v>
      </c>
      <c r="Z173" s="22">
        <f t="shared" si="28"/>
        <v>0</v>
      </c>
      <c r="AC173" s="17">
        <f t="shared" si="22"/>
        <v>0</v>
      </c>
      <c r="AD173" s="18">
        <f t="shared" si="23"/>
        <v>0</v>
      </c>
      <c r="AE173" s="18">
        <f t="shared" si="24"/>
        <v>0</v>
      </c>
      <c r="AF173" s="18">
        <f t="shared" si="29"/>
        <v>0</v>
      </c>
      <c r="AG173" s="19">
        <f t="shared" si="25"/>
        <v>0</v>
      </c>
      <c r="AI173" s="11"/>
      <c r="AJ173" s="11"/>
      <c r="AK173" s="11"/>
      <c r="AL173" s="11"/>
      <c r="AN173" s="11"/>
      <c r="AO173" s="11"/>
      <c r="AP173" s="11"/>
    </row>
    <row r="174" spans="1:42" ht="16.5" customHeight="1">
      <c r="A174" s="2">
        <v>600061</v>
      </c>
      <c r="B174" s="11" t="s">
        <v>433</v>
      </c>
      <c r="C174" s="11" t="s">
        <v>434</v>
      </c>
      <c r="D174" s="11"/>
      <c r="E174" s="11"/>
      <c r="F174" s="11" t="s">
        <v>435</v>
      </c>
      <c r="G174" s="11"/>
      <c r="H174" s="11" t="s">
        <v>52</v>
      </c>
      <c r="I174" s="11"/>
      <c r="J174" s="11"/>
      <c r="K174" s="11"/>
      <c r="L174" s="11"/>
      <c r="M174" s="27"/>
      <c r="N174" s="27"/>
      <c r="P174" s="28">
        <f>Table1[[#This Row],[Real Sell ]]+Table1[[#This Row],[Shipping Income]]</f>
        <v>0</v>
      </c>
      <c r="S174" s="26">
        <f t="shared" si="26"/>
        <v>0</v>
      </c>
      <c r="T174" s="27">
        <f>Table1[[#This Row],[Unit Price]]+Table1[[#This Row],[Shipping Expense]]+Table1[[#This Row],[Amazon fees]]</f>
        <v>0</v>
      </c>
      <c r="U174" s="26">
        <f>Table1[[#This Row],[Total income]]-Table1[[#This Row],[Total Expense]]</f>
        <v>0</v>
      </c>
      <c r="V174" s="26">
        <f t="shared" si="27"/>
        <v>1.05</v>
      </c>
      <c r="W174" s="2">
        <v>0</v>
      </c>
      <c r="X174" s="2">
        <f>Table1[[#This Row],[Unit Price]]*Table1[[#This Row],[Quantity in Stock]]</f>
        <v>0</v>
      </c>
      <c r="Z174" s="22">
        <f t="shared" si="28"/>
        <v>0</v>
      </c>
      <c r="AC174" s="17">
        <f t="shared" si="22"/>
        <v>0</v>
      </c>
      <c r="AD174" s="18">
        <f t="shared" si="23"/>
        <v>0</v>
      </c>
      <c r="AE174" s="18">
        <f t="shared" si="24"/>
        <v>0</v>
      </c>
      <c r="AF174" s="18">
        <f t="shared" si="29"/>
        <v>0</v>
      </c>
      <c r="AG174" s="19">
        <f t="shared" si="25"/>
        <v>0</v>
      </c>
      <c r="AI174" s="11"/>
      <c r="AJ174" s="11"/>
      <c r="AK174" s="11"/>
      <c r="AL174" s="11"/>
      <c r="AN174" s="11"/>
      <c r="AO174" s="11"/>
      <c r="AP174" s="11"/>
    </row>
    <row r="175" spans="1:42" ht="15.75" customHeight="1">
      <c r="A175" s="2">
        <v>600062</v>
      </c>
      <c r="B175" s="11" t="s">
        <v>436</v>
      </c>
      <c r="C175" s="11" t="s">
        <v>437</v>
      </c>
      <c r="D175" s="11"/>
      <c r="E175" s="11"/>
      <c r="F175" s="11" t="s">
        <v>438</v>
      </c>
      <c r="G175" s="11"/>
      <c r="H175" s="11" t="s">
        <v>52</v>
      </c>
      <c r="I175" s="11"/>
      <c r="J175" s="11"/>
      <c r="K175" s="11"/>
      <c r="L175" s="11"/>
      <c r="M175" s="27"/>
      <c r="N175" s="27"/>
      <c r="P175" s="28">
        <f>Table1[[#This Row],[Real Sell ]]+Table1[[#This Row],[Shipping Income]]</f>
        <v>0</v>
      </c>
      <c r="S175" s="26">
        <f t="shared" si="26"/>
        <v>0</v>
      </c>
      <c r="T175" s="27">
        <f>Table1[[#This Row],[Unit Price]]+Table1[[#This Row],[Shipping Expense]]+Table1[[#This Row],[Amazon fees]]</f>
        <v>0</v>
      </c>
      <c r="U175" s="26">
        <f>Table1[[#This Row],[Total income]]-Table1[[#This Row],[Total Expense]]</f>
        <v>0</v>
      </c>
      <c r="V175" s="26">
        <f t="shared" si="27"/>
        <v>1.05</v>
      </c>
      <c r="W175" s="2">
        <v>0</v>
      </c>
      <c r="X175" s="2">
        <f>Table1[[#This Row],[Unit Price]]*Table1[[#This Row],[Quantity in Stock]]</f>
        <v>0</v>
      </c>
      <c r="Z175" s="22">
        <f t="shared" si="28"/>
        <v>0</v>
      </c>
      <c r="AC175" s="17">
        <f t="shared" si="22"/>
        <v>0</v>
      </c>
      <c r="AD175" s="18">
        <f t="shared" si="23"/>
        <v>0</v>
      </c>
      <c r="AE175" s="18">
        <f t="shared" si="24"/>
        <v>0</v>
      </c>
      <c r="AF175" s="18">
        <f t="shared" si="29"/>
        <v>0</v>
      </c>
      <c r="AG175" s="19">
        <f t="shared" si="25"/>
        <v>0</v>
      </c>
      <c r="AI175" s="11"/>
      <c r="AJ175" s="11"/>
      <c r="AK175" s="11"/>
      <c r="AL175" s="11"/>
      <c r="AN175" s="11"/>
      <c r="AO175" s="11"/>
      <c r="AP175" s="11"/>
    </row>
    <row r="176" spans="1:42" ht="15.75" customHeight="1">
      <c r="A176" s="2">
        <v>600063</v>
      </c>
      <c r="B176" s="11" t="s">
        <v>439</v>
      </c>
      <c r="C176" s="11" t="s">
        <v>440</v>
      </c>
      <c r="D176" s="11"/>
      <c r="E176" s="11"/>
      <c r="F176" s="11" t="s">
        <v>441</v>
      </c>
      <c r="G176" s="11"/>
      <c r="H176" s="11" t="s">
        <v>52</v>
      </c>
      <c r="I176" s="11"/>
      <c r="J176" s="11"/>
      <c r="K176" s="11"/>
      <c r="L176" s="11"/>
      <c r="M176" s="27"/>
      <c r="N176" s="27"/>
      <c r="P176" s="28">
        <f>Table1[[#This Row],[Real Sell ]]+Table1[[#This Row],[Shipping Income]]</f>
        <v>0</v>
      </c>
      <c r="S176" s="26">
        <f t="shared" si="26"/>
        <v>0</v>
      </c>
      <c r="T176" s="27">
        <f>Table1[[#This Row],[Unit Price]]+Table1[[#This Row],[Shipping Expense]]+Table1[[#This Row],[Amazon fees]]</f>
        <v>0</v>
      </c>
      <c r="U176" s="26">
        <f>Table1[[#This Row],[Total income]]-Table1[[#This Row],[Total Expense]]</f>
        <v>0</v>
      </c>
      <c r="V176" s="26">
        <f t="shared" si="27"/>
        <v>1.05</v>
      </c>
      <c r="W176" s="2">
        <v>0</v>
      </c>
      <c r="X176" s="2">
        <f>Table1[[#This Row],[Unit Price]]*Table1[[#This Row],[Quantity in Stock]]</f>
        <v>0</v>
      </c>
      <c r="Z176" s="22">
        <f t="shared" si="28"/>
        <v>0</v>
      </c>
      <c r="AC176" s="17">
        <f t="shared" si="22"/>
        <v>0</v>
      </c>
      <c r="AD176" s="18">
        <f t="shared" si="23"/>
        <v>0</v>
      </c>
      <c r="AE176" s="18">
        <f t="shared" si="24"/>
        <v>0</v>
      </c>
      <c r="AF176" s="18">
        <f t="shared" si="29"/>
        <v>0</v>
      </c>
      <c r="AG176" s="19">
        <f t="shared" si="25"/>
        <v>0</v>
      </c>
      <c r="AI176" s="11"/>
      <c r="AJ176" s="11"/>
      <c r="AK176" s="11"/>
      <c r="AL176" s="11"/>
      <c r="AN176" s="11"/>
      <c r="AO176" s="11"/>
      <c r="AP176" s="11"/>
    </row>
    <row r="177" spans="1:42" ht="16.5" customHeight="1">
      <c r="A177" s="2">
        <v>600065</v>
      </c>
      <c r="B177" s="11" t="s">
        <v>442</v>
      </c>
      <c r="C177" s="11" t="s">
        <v>443</v>
      </c>
      <c r="D177" s="11"/>
      <c r="E177" s="11"/>
      <c r="F177" s="11" t="s">
        <v>444</v>
      </c>
      <c r="G177" s="11"/>
      <c r="H177" s="11" t="s">
        <v>52</v>
      </c>
      <c r="I177" s="11"/>
      <c r="J177" s="11"/>
      <c r="K177" s="11"/>
      <c r="L177" s="11"/>
      <c r="M177" s="27"/>
      <c r="N177" s="27"/>
      <c r="P177" s="28">
        <f>Table1[[#This Row],[Real Sell ]]+Table1[[#This Row],[Shipping Income]]</f>
        <v>0</v>
      </c>
      <c r="S177" s="26">
        <f t="shared" si="26"/>
        <v>0</v>
      </c>
      <c r="T177" s="27">
        <f>Table1[[#This Row],[Unit Price]]+Table1[[#This Row],[Shipping Expense]]+Table1[[#This Row],[Amazon fees]]</f>
        <v>0</v>
      </c>
      <c r="U177" s="26">
        <f>Table1[[#This Row],[Total income]]-Table1[[#This Row],[Total Expense]]</f>
        <v>0</v>
      </c>
      <c r="V177" s="26">
        <f t="shared" si="27"/>
        <v>1.05</v>
      </c>
      <c r="W177" s="2">
        <v>0</v>
      </c>
      <c r="X177" s="2">
        <f>Table1[[#This Row],[Unit Price]]*Table1[[#This Row],[Quantity in Stock]]</f>
        <v>0</v>
      </c>
      <c r="Z177" s="22">
        <f t="shared" si="28"/>
        <v>0</v>
      </c>
      <c r="AC177" s="17">
        <f t="shared" si="22"/>
        <v>0</v>
      </c>
      <c r="AD177" s="18">
        <f t="shared" si="23"/>
        <v>0</v>
      </c>
      <c r="AE177" s="18">
        <f t="shared" si="24"/>
        <v>0</v>
      </c>
      <c r="AF177" s="18">
        <f t="shared" si="29"/>
        <v>0</v>
      </c>
      <c r="AG177" s="19">
        <f t="shared" si="25"/>
        <v>0</v>
      </c>
      <c r="AI177" s="11"/>
      <c r="AJ177" s="11"/>
      <c r="AK177" s="11"/>
      <c r="AL177" s="11"/>
      <c r="AN177" s="11"/>
      <c r="AO177" s="11"/>
      <c r="AP177" s="11"/>
    </row>
    <row r="178" spans="1:42" ht="15.75" customHeight="1">
      <c r="A178" s="2">
        <v>600067</v>
      </c>
      <c r="B178" s="11" t="s">
        <v>445</v>
      </c>
      <c r="C178" s="11" t="s">
        <v>446</v>
      </c>
      <c r="D178" s="11"/>
      <c r="E178" s="11"/>
      <c r="F178" s="11" t="s">
        <v>447</v>
      </c>
      <c r="G178" s="11"/>
      <c r="H178" s="11" t="s">
        <v>52</v>
      </c>
      <c r="I178" s="11"/>
      <c r="J178" s="11"/>
      <c r="K178" s="11"/>
      <c r="L178" s="11"/>
      <c r="M178" s="27"/>
      <c r="N178" s="27"/>
      <c r="P178" s="28">
        <f>Table1[[#This Row],[Real Sell ]]+Table1[[#This Row],[Shipping Income]]</f>
        <v>0</v>
      </c>
      <c r="S178" s="26">
        <f t="shared" si="26"/>
        <v>0</v>
      </c>
      <c r="T178" s="27">
        <f>Table1[[#This Row],[Unit Price]]+Table1[[#This Row],[Shipping Expense]]+Table1[[#This Row],[Amazon fees]]</f>
        <v>0</v>
      </c>
      <c r="U178" s="26">
        <f>Table1[[#This Row],[Total income]]-Table1[[#This Row],[Total Expense]]</f>
        <v>0</v>
      </c>
      <c r="V178" s="26">
        <f t="shared" si="27"/>
        <v>1.05</v>
      </c>
      <c r="W178" s="2">
        <v>0</v>
      </c>
      <c r="X178" s="2">
        <f>Table1[[#This Row],[Unit Price]]*Table1[[#This Row],[Quantity in Stock]]</f>
        <v>0</v>
      </c>
      <c r="Z178" s="22">
        <f t="shared" si="28"/>
        <v>0</v>
      </c>
      <c r="AC178" s="17">
        <f t="shared" si="22"/>
        <v>0</v>
      </c>
      <c r="AD178" s="18">
        <f t="shared" si="23"/>
        <v>0</v>
      </c>
      <c r="AE178" s="18">
        <f t="shared" si="24"/>
        <v>0</v>
      </c>
      <c r="AF178" s="18">
        <f t="shared" si="29"/>
        <v>0</v>
      </c>
      <c r="AG178" s="19">
        <f t="shared" si="25"/>
        <v>0</v>
      </c>
      <c r="AI178" s="11"/>
      <c r="AJ178" s="11"/>
      <c r="AK178" s="11"/>
      <c r="AL178" s="11"/>
      <c r="AN178" s="11"/>
      <c r="AO178" s="11"/>
      <c r="AP178" s="11"/>
    </row>
    <row r="179" spans="1:42" ht="16.5" customHeight="1">
      <c r="A179" s="2">
        <v>600069</v>
      </c>
      <c r="B179" s="11" t="s">
        <v>448</v>
      </c>
      <c r="C179" s="11" t="s">
        <v>449</v>
      </c>
      <c r="D179" s="11"/>
      <c r="E179" s="11"/>
      <c r="F179" s="11" t="s">
        <v>450</v>
      </c>
      <c r="G179" s="11"/>
      <c r="H179" s="11" t="s">
        <v>52</v>
      </c>
      <c r="I179" s="11"/>
      <c r="J179" s="11"/>
      <c r="K179" s="11"/>
      <c r="L179" s="11"/>
      <c r="M179" s="27"/>
      <c r="N179" s="27"/>
      <c r="P179" s="28">
        <f>Table1[[#This Row],[Real Sell ]]+Table1[[#This Row],[Shipping Income]]</f>
        <v>0</v>
      </c>
      <c r="S179" s="26">
        <f t="shared" si="26"/>
        <v>0</v>
      </c>
      <c r="T179" s="27">
        <f>Table1[[#This Row],[Unit Price]]+Table1[[#This Row],[Shipping Expense]]+Table1[[#This Row],[Amazon fees]]</f>
        <v>0</v>
      </c>
      <c r="U179" s="26">
        <f>Table1[[#This Row],[Total income]]-Table1[[#This Row],[Total Expense]]</f>
        <v>0</v>
      </c>
      <c r="V179" s="26">
        <f t="shared" si="27"/>
        <v>1.05</v>
      </c>
      <c r="W179" s="2">
        <v>0</v>
      </c>
      <c r="X179" s="2">
        <f>Table1[[#This Row],[Unit Price]]*Table1[[#This Row],[Quantity in Stock]]</f>
        <v>0</v>
      </c>
      <c r="Z179" s="22">
        <f t="shared" si="28"/>
        <v>0</v>
      </c>
      <c r="AC179" s="17">
        <f t="shared" si="22"/>
        <v>0</v>
      </c>
      <c r="AD179" s="18">
        <f t="shared" si="23"/>
        <v>0</v>
      </c>
      <c r="AE179" s="18">
        <f t="shared" si="24"/>
        <v>0</v>
      </c>
      <c r="AF179" s="18">
        <f t="shared" si="29"/>
        <v>0</v>
      </c>
      <c r="AG179" s="19">
        <f t="shared" si="25"/>
        <v>0</v>
      </c>
      <c r="AI179" s="11"/>
      <c r="AJ179" s="11"/>
      <c r="AK179" s="11"/>
      <c r="AL179" s="11"/>
      <c r="AN179" s="11"/>
      <c r="AO179" s="11"/>
      <c r="AP179" s="11"/>
    </row>
    <row r="180" spans="1:42" ht="15.75" customHeight="1">
      <c r="A180" s="2">
        <v>700001</v>
      </c>
      <c r="B180" s="11" t="s">
        <v>451</v>
      </c>
      <c r="C180" s="11"/>
      <c r="D180" s="11"/>
      <c r="E180" s="11"/>
      <c r="F180" s="11"/>
      <c r="G180" s="11"/>
      <c r="H180" s="11" t="s">
        <v>52</v>
      </c>
      <c r="I180" s="11"/>
      <c r="J180" s="11"/>
      <c r="K180" s="11"/>
      <c r="L180" s="11"/>
      <c r="M180" s="27"/>
      <c r="N180" s="27"/>
      <c r="P180" s="28">
        <f>Table1[[#This Row],[Real Sell ]]+Table1[[#This Row],[Shipping Income]]</f>
        <v>0</v>
      </c>
      <c r="S180" s="26">
        <f t="shared" si="26"/>
        <v>0</v>
      </c>
      <c r="T180" s="27">
        <f>Table1[[#This Row],[Unit Price]]+Table1[[#This Row],[Shipping Expense]]+Table1[[#This Row],[Amazon fees]]</f>
        <v>0</v>
      </c>
      <c r="U180" s="26">
        <f>Table1[[#This Row],[Total income]]-Table1[[#This Row],[Total Expense]]</f>
        <v>0</v>
      </c>
      <c r="V180" s="26">
        <f t="shared" si="27"/>
        <v>1.05</v>
      </c>
      <c r="X180" s="2">
        <f>Table1[[#This Row],[Unit Price]]*Table1[[#This Row],[Quantity in Stock]]</f>
        <v>0</v>
      </c>
      <c r="Z180" s="22">
        <f t="shared" si="28"/>
        <v>0</v>
      </c>
      <c r="AC180" s="17">
        <f t="shared" si="22"/>
        <v>0</v>
      </c>
      <c r="AD180" s="18">
        <f t="shared" si="23"/>
        <v>0</v>
      </c>
      <c r="AE180" s="18">
        <f t="shared" si="24"/>
        <v>0</v>
      </c>
      <c r="AF180" s="18">
        <f t="shared" si="29"/>
        <v>0</v>
      </c>
      <c r="AG180" s="19">
        <f t="shared" si="25"/>
        <v>0</v>
      </c>
      <c r="AI180" s="11"/>
      <c r="AJ180" s="11"/>
      <c r="AK180" s="11"/>
      <c r="AL180" s="11"/>
      <c r="AN180" s="11"/>
      <c r="AO180" s="11"/>
      <c r="AP180" s="11"/>
    </row>
    <row r="181" spans="1:42" ht="15.75" customHeight="1">
      <c r="A181" s="2">
        <v>700002</v>
      </c>
      <c r="B181" s="11" t="s">
        <v>451</v>
      </c>
      <c r="C181" s="11"/>
      <c r="D181" s="11"/>
      <c r="E181" s="11"/>
      <c r="F181" s="11"/>
      <c r="G181" s="11"/>
      <c r="H181" s="11" t="s">
        <v>52</v>
      </c>
      <c r="I181" s="11"/>
      <c r="J181" s="11"/>
      <c r="K181" s="11"/>
      <c r="L181" s="11"/>
      <c r="M181" s="27"/>
      <c r="N181" s="27"/>
      <c r="P181" s="28">
        <f>Table1[[#This Row],[Real Sell ]]+Table1[[#This Row],[Shipping Income]]</f>
        <v>0</v>
      </c>
      <c r="S181" s="26">
        <f t="shared" si="26"/>
        <v>0</v>
      </c>
      <c r="T181" s="27">
        <f>Table1[[#This Row],[Unit Price]]+Table1[[#This Row],[Shipping Expense]]+Table1[[#This Row],[Amazon fees]]</f>
        <v>0</v>
      </c>
      <c r="U181" s="26">
        <f>Table1[[#This Row],[Total income]]-Table1[[#This Row],[Total Expense]]</f>
        <v>0</v>
      </c>
      <c r="V181" s="26">
        <f t="shared" si="27"/>
        <v>1.05</v>
      </c>
      <c r="X181" s="2">
        <f>Table1[[#This Row],[Unit Price]]*Table1[[#This Row],[Quantity in Stock]]</f>
        <v>0</v>
      </c>
      <c r="Z181" s="22">
        <f t="shared" si="28"/>
        <v>0</v>
      </c>
      <c r="AC181" s="17">
        <f t="shared" si="22"/>
        <v>0</v>
      </c>
      <c r="AD181" s="18">
        <f t="shared" si="23"/>
        <v>0</v>
      </c>
      <c r="AE181" s="18">
        <f t="shared" si="24"/>
        <v>0</v>
      </c>
      <c r="AF181" s="18">
        <f t="shared" si="29"/>
        <v>0</v>
      </c>
      <c r="AG181" s="19">
        <f t="shared" si="25"/>
        <v>0</v>
      </c>
      <c r="AI181" s="11"/>
      <c r="AJ181" s="11"/>
      <c r="AK181" s="11"/>
      <c r="AL181" s="11"/>
      <c r="AN181" s="11"/>
      <c r="AO181" s="11"/>
      <c r="AP181" s="11"/>
    </row>
    <row r="182" spans="1:42" ht="17.25" customHeight="1">
      <c r="A182" s="2">
        <v>700003</v>
      </c>
      <c r="B182" s="11" t="s">
        <v>451</v>
      </c>
      <c r="C182" s="11"/>
      <c r="D182" s="11"/>
      <c r="E182" s="11"/>
      <c r="F182" s="11"/>
      <c r="G182" s="11"/>
      <c r="H182" s="11" t="s">
        <v>52</v>
      </c>
      <c r="I182" s="11"/>
      <c r="J182" s="11"/>
      <c r="K182" s="11"/>
      <c r="L182" s="11"/>
      <c r="M182" s="27"/>
      <c r="N182" s="27"/>
      <c r="P182" s="28">
        <f>Table1[[#This Row],[Real Sell ]]+Table1[[#This Row],[Shipping Income]]</f>
        <v>0</v>
      </c>
      <c r="S182" s="26">
        <f t="shared" si="26"/>
        <v>0</v>
      </c>
      <c r="T182" s="27">
        <f>Table1[[#This Row],[Unit Price]]+Table1[[#This Row],[Shipping Expense]]+Table1[[#This Row],[Amazon fees]]</f>
        <v>0</v>
      </c>
      <c r="U182" s="26">
        <f>Table1[[#This Row],[Total income]]-Table1[[#This Row],[Total Expense]]</f>
        <v>0</v>
      </c>
      <c r="V182" s="26">
        <f t="shared" si="27"/>
        <v>1.05</v>
      </c>
      <c r="X182" s="2">
        <f>Table1[[#This Row],[Unit Price]]*Table1[[#This Row],[Quantity in Stock]]</f>
        <v>0</v>
      </c>
      <c r="Z182" s="22">
        <f t="shared" si="28"/>
        <v>0</v>
      </c>
      <c r="AC182" s="17">
        <f t="shared" si="22"/>
        <v>0</v>
      </c>
      <c r="AD182" s="18">
        <f t="shared" si="23"/>
        <v>0</v>
      </c>
      <c r="AE182" s="18">
        <f t="shared" si="24"/>
        <v>0</v>
      </c>
      <c r="AF182" s="18">
        <f t="shared" si="29"/>
        <v>0</v>
      </c>
      <c r="AG182" s="19">
        <f t="shared" si="25"/>
        <v>0</v>
      </c>
      <c r="AI182" s="11"/>
      <c r="AJ182" s="11"/>
      <c r="AK182" s="11"/>
      <c r="AL182" s="11"/>
      <c r="AN182" s="11"/>
      <c r="AO182" s="11"/>
      <c r="AP182" s="11"/>
    </row>
    <row r="183" spans="1:42" ht="16.5" customHeight="1">
      <c r="A183" s="2">
        <v>700004</v>
      </c>
      <c r="B183" s="11" t="s">
        <v>451</v>
      </c>
      <c r="C183" s="11"/>
      <c r="D183" s="11"/>
      <c r="E183" s="11"/>
      <c r="F183" s="11"/>
      <c r="G183" s="11"/>
      <c r="H183" s="11" t="s">
        <v>52</v>
      </c>
      <c r="I183" s="11"/>
      <c r="J183" s="11"/>
      <c r="K183" s="11"/>
      <c r="L183" s="11"/>
      <c r="M183" s="27"/>
      <c r="N183" s="27"/>
      <c r="P183" s="28">
        <f>Table1[[#This Row],[Real Sell ]]+Table1[[#This Row],[Shipping Income]]</f>
        <v>0</v>
      </c>
      <c r="S183" s="26">
        <f t="shared" si="26"/>
        <v>0</v>
      </c>
      <c r="T183" s="27">
        <f>Table1[[#This Row],[Unit Price]]+Table1[[#This Row],[Shipping Expense]]+Table1[[#This Row],[Amazon fees]]</f>
        <v>0</v>
      </c>
      <c r="U183" s="26">
        <f>Table1[[#This Row],[Total income]]-Table1[[#This Row],[Total Expense]]</f>
        <v>0</v>
      </c>
      <c r="V183" s="26">
        <f t="shared" si="27"/>
        <v>1.05</v>
      </c>
      <c r="X183" s="2">
        <f>Table1[[#This Row],[Unit Price]]*Table1[[#This Row],[Quantity in Stock]]</f>
        <v>0</v>
      </c>
      <c r="Z183" s="22">
        <f t="shared" si="28"/>
        <v>0</v>
      </c>
      <c r="AC183" s="17">
        <f t="shared" si="22"/>
        <v>0</v>
      </c>
      <c r="AD183" s="18">
        <f t="shared" si="23"/>
        <v>0</v>
      </c>
      <c r="AE183" s="18">
        <f t="shared" si="24"/>
        <v>0</v>
      </c>
      <c r="AF183" s="18">
        <f t="shared" si="29"/>
        <v>0</v>
      </c>
      <c r="AG183" s="19">
        <f t="shared" si="25"/>
        <v>0</v>
      </c>
      <c r="AI183" s="11"/>
      <c r="AJ183" s="11"/>
      <c r="AK183" s="11"/>
      <c r="AL183" s="11"/>
      <c r="AN183" s="11"/>
      <c r="AO183" s="11"/>
      <c r="AP183" s="11"/>
    </row>
    <row r="184" spans="1:42" ht="15.75" customHeight="1">
      <c r="A184" s="2">
        <v>700005</v>
      </c>
      <c r="B184" s="11" t="s">
        <v>451</v>
      </c>
      <c r="C184" s="11"/>
      <c r="D184" s="11"/>
      <c r="E184" s="11"/>
      <c r="F184" s="11"/>
      <c r="G184" s="11"/>
      <c r="H184" s="11" t="s">
        <v>52</v>
      </c>
      <c r="I184" s="11"/>
      <c r="J184" s="11"/>
      <c r="K184" s="11"/>
      <c r="L184" s="11"/>
      <c r="M184" s="27"/>
      <c r="N184" s="27"/>
      <c r="P184" s="28">
        <f>Table1[[#This Row],[Real Sell ]]+Table1[[#This Row],[Shipping Income]]</f>
        <v>0</v>
      </c>
      <c r="S184" s="26">
        <f t="shared" si="26"/>
        <v>0</v>
      </c>
      <c r="T184" s="27">
        <f>Table1[[#This Row],[Unit Price]]+Table1[[#This Row],[Shipping Expense]]+Table1[[#This Row],[Amazon fees]]</f>
        <v>0</v>
      </c>
      <c r="U184" s="26">
        <f>Table1[[#This Row],[Total income]]-Table1[[#This Row],[Total Expense]]</f>
        <v>0</v>
      </c>
      <c r="V184" s="26">
        <f t="shared" si="27"/>
        <v>1.05</v>
      </c>
      <c r="X184" s="2">
        <f>Table1[[#This Row],[Unit Price]]*Table1[[#This Row],[Quantity in Stock]]</f>
        <v>0</v>
      </c>
      <c r="Z184" s="22">
        <f t="shared" si="28"/>
        <v>0</v>
      </c>
      <c r="AC184" s="17">
        <f t="shared" si="22"/>
        <v>0</v>
      </c>
      <c r="AD184" s="18">
        <f t="shared" si="23"/>
        <v>0</v>
      </c>
      <c r="AE184" s="18">
        <f t="shared" si="24"/>
        <v>0</v>
      </c>
      <c r="AF184" s="18">
        <f t="shared" si="29"/>
        <v>0</v>
      </c>
      <c r="AG184" s="19">
        <f t="shared" si="25"/>
        <v>0</v>
      </c>
      <c r="AI184" s="11"/>
      <c r="AJ184" s="11"/>
      <c r="AK184" s="11"/>
      <c r="AL184" s="11"/>
      <c r="AN184" s="11"/>
      <c r="AO184" s="11"/>
      <c r="AP184" s="11"/>
    </row>
    <row r="185" spans="1:42" ht="15.75" customHeight="1">
      <c r="A185" s="2">
        <v>700006</v>
      </c>
      <c r="B185" s="11" t="s">
        <v>451</v>
      </c>
      <c r="C185" s="11"/>
      <c r="D185" s="11"/>
      <c r="E185" s="11"/>
      <c r="F185" s="11"/>
      <c r="G185" s="11"/>
      <c r="H185" s="11" t="s">
        <v>52</v>
      </c>
      <c r="I185" s="11"/>
      <c r="J185" s="11"/>
      <c r="K185" s="11"/>
      <c r="L185" s="11"/>
      <c r="M185" s="27"/>
      <c r="N185" s="27"/>
      <c r="P185" s="28">
        <f>Table1[[#This Row],[Real Sell ]]+Table1[[#This Row],[Shipping Income]]</f>
        <v>0</v>
      </c>
      <c r="S185" s="26">
        <f t="shared" si="26"/>
        <v>0</v>
      </c>
      <c r="T185" s="27">
        <f>Table1[[#This Row],[Unit Price]]+Table1[[#This Row],[Shipping Expense]]+Table1[[#This Row],[Amazon fees]]</f>
        <v>0</v>
      </c>
      <c r="U185" s="26">
        <f>Table1[[#This Row],[Total income]]-Table1[[#This Row],[Total Expense]]</f>
        <v>0</v>
      </c>
      <c r="V185" s="26">
        <f t="shared" si="27"/>
        <v>1.05</v>
      </c>
      <c r="X185" s="2">
        <f>Table1[[#This Row],[Unit Price]]*Table1[[#This Row],[Quantity in Stock]]</f>
        <v>0</v>
      </c>
      <c r="Z185" s="22">
        <f t="shared" si="28"/>
        <v>0</v>
      </c>
      <c r="AC185" s="17">
        <f t="shared" si="22"/>
        <v>0</v>
      </c>
      <c r="AD185" s="18">
        <f t="shared" si="23"/>
        <v>0</v>
      </c>
      <c r="AE185" s="18">
        <f t="shared" si="24"/>
        <v>0</v>
      </c>
      <c r="AF185" s="18">
        <f t="shared" si="29"/>
        <v>0</v>
      </c>
      <c r="AG185" s="19">
        <f t="shared" si="25"/>
        <v>0</v>
      </c>
      <c r="AI185" s="11"/>
      <c r="AJ185" s="11"/>
      <c r="AK185" s="11"/>
      <c r="AL185" s="11"/>
      <c r="AN185" s="11"/>
      <c r="AO185" s="11"/>
      <c r="AP185" s="11"/>
    </row>
    <row r="186" spans="1:42" ht="16.5" customHeight="1">
      <c r="A186" s="2">
        <v>700007</v>
      </c>
      <c r="B186" s="11" t="s">
        <v>451</v>
      </c>
      <c r="C186" s="11"/>
      <c r="D186" s="11"/>
      <c r="E186" s="11"/>
      <c r="F186" s="11"/>
      <c r="G186" s="11"/>
      <c r="H186" s="11" t="s">
        <v>52</v>
      </c>
      <c r="I186" s="11"/>
      <c r="J186" s="11"/>
      <c r="K186" s="11"/>
      <c r="L186" s="11"/>
      <c r="M186" s="27"/>
      <c r="N186" s="27"/>
      <c r="P186" s="28">
        <f>Table1[[#This Row],[Real Sell ]]+Table1[[#This Row],[Shipping Income]]</f>
        <v>0</v>
      </c>
      <c r="S186" s="26">
        <f t="shared" si="26"/>
        <v>0</v>
      </c>
      <c r="T186" s="27">
        <f>Table1[[#This Row],[Unit Price]]+Table1[[#This Row],[Shipping Expense]]+Table1[[#This Row],[Amazon fees]]</f>
        <v>0</v>
      </c>
      <c r="U186" s="26">
        <f>Table1[[#This Row],[Total income]]-Table1[[#This Row],[Total Expense]]</f>
        <v>0</v>
      </c>
      <c r="V186" s="26">
        <f t="shared" si="27"/>
        <v>1.05</v>
      </c>
      <c r="X186" s="2">
        <f>Table1[[#This Row],[Unit Price]]*Table1[[#This Row],[Quantity in Stock]]</f>
        <v>0</v>
      </c>
      <c r="Z186" s="22">
        <f t="shared" si="28"/>
        <v>0</v>
      </c>
      <c r="AC186" s="17">
        <f t="shared" si="22"/>
        <v>0</v>
      </c>
      <c r="AD186" s="18">
        <f t="shared" si="23"/>
        <v>0</v>
      </c>
      <c r="AE186" s="18">
        <f t="shared" si="24"/>
        <v>0</v>
      </c>
      <c r="AF186" s="18">
        <f t="shared" si="29"/>
        <v>0</v>
      </c>
      <c r="AG186" s="19">
        <f t="shared" si="25"/>
        <v>0</v>
      </c>
      <c r="AI186" s="11"/>
      <c r="AJ186" s="11"/>
      <c r="AK186" s="11"/>
      <c r="AL186" s="11"/>
      <c r="AN186" s="11"/>
      <c r="AO186" s="11"/>
      <c r="AP186" s="11"/>
    </row>
    <row r="187" spans="1:42" ht="15" customHeight="1">
      <c r="A187" s="2">
        <v>700008</v>
      </c>
      <c r="B187" s="11" t="s">
        <v>451</v>
      </c>
      <c r="C187" s="11"/>
      <c r="D187" s="11"/>
      <c r="E187" s="11"/>
      <c r="F187" s="11"/>
      <c r="G187" s="11"/>
      <c r="H187" s="11" t="s">
        <v>52</v>
      </c>
      <c r="I187" s="11"/>
      <c r="J187" s="11"/>
      <c r="K187" s="11"/>
      <c r="L187" s="11"/>
      <c r="M187" s="27"/>
      <c r="N187" s="27"/>
      <c r="P187" s="28">
        <f>Table1[[#This Row],[Real Sell ]]+Table1[[#This Row],[Shipping Income]]</f>
        <v>0</v>
      </c>
      <c r="S187" s="26">
        <f t="shared" si="26"/>
        <v>0</v>
      </c>
      <c r="T187" s="27">
        <f>Table1[[#This Row],[Unit Price]]+Table1[[#This Row],[Shipping Expense]]+Table1[[#This Row],[Amazon fees]]</f>
        <v>0</v>
      </c>
      <c r="U187" s="26">
        <f>Table1[[#This Row],[Total income]]-Table1[[#This Row],[Total Expense]]</f>
        <v>0</v>
      </c>
      <c r="V187" s="26">
        <f t="shared" si="27"/>
        <v>1.05</v>
      </c>
      <c r="X187" s="2">
        <f>Table1[[#This Row],[Unit Price]]*Table1[[#This Row],[Quantity in Stock]]</f>
        <v>0</v>
      </c>
      <c r="Z187" s="22">
        <f t="shared" si="28"/>
        <v>0</v>
      </c>
      <c r="AC187" s="17">
        <f t="shared" si="22"/>
        <v>0</v>
      </c>
      <c r="AD187" s="18">
        <f t="shared" si="23"/>
        <v>0</v>
      </c>
      <c r="AE187" s="18">
        <f t="shared" si="24"/>
        <v>0</v>
      </c>
      <c r="AF187" s="18">
        <f t="shared" si="29"/>
        <v>0</v>
      </c>
      <c r="AG187" s="19">
        <f t="shared" si="25"/>
        <v>0</v>
      </c>
      <c r="AI187" s="11"/>
      <c r="AJ187" s="11"/>
      <c r="AK187" s="11"/>
      <c r="AL187" s="11"/>
      <c r="AN187" s="11"/>
      <c r="AO187" s="11"/>
      <c r="AP187" s="11"/>
    </row>
    <row r="188" spans="1:42" ht="15.75" customHeight="1">
      <c r="A188" s="2">
        <v>700009</v>
      </c>
      <c r="B188" s="11" t="s">
        <v>451</v>
      </c>
      <c r="C188" s="11"/>
      <c r="D188" s="11"/>
      <c r="E188" s="11"/>
      <c r="F188" s="11"/>
      <c r="G188" s="11"/>
      <c r="H188" s="11" t="s">
        <v>52</v>
      </c>
      <c r="I188" s="11"/>
      <c r="J188" s="11"/>
      <c r="K188" s="11"/>
      <c r="L188" s="11"/>
      <c r="M188" s="27"/>
      <c r="N188" s="27"/>
      <c r="P188" s="28">
        <f>Table1[[#This Row],[Real Sell ]]+Table1[[#This Row],[Shipping Income]]</f>
        <v>0</v>
      </c>
      <c r="S188" s="26">
        <f t="shared" si="26"/>
        <v>0</v>
      </c>
      <c r="T188" s="27">
        <f>Table1[[#This Row],[Unit Price]]+Table1[[#This Row],[Shipping Expense]]+Table1[[#This Row],[Amazon fees]]</f>
        <v>0</v>
      </c>
      <c r="U188" s="26">
        <f>Table1[[#This Row],[Total income]]-Table1[[#This Row],[Total Expense]]</f>
        <v>0</v>
      </c>
      <c r="V188" s="26">
        <f t="shared" si="27"/>
        <v>1.05</v>
      </c>
      <c r="X188" s="2">
        <f>Table1[[#This Row],[Unit Price]]*Table1[[#This Row],[Quantity in Stock]]</f>
        <v>0</v>
      </c>
      <c r="Z188" s="22">
        <f t="shared" si="28"/>
        <v>0</v>
      </c>
      <c r="AC188" s="17">
        <f t="shared" si="22"/>
        <v>0</v>
      </c>
      <c r="AD188" s="18">
        <f t="shared" si="23"/>
        <v>0</v>
      </c>
      <c r="AE188" s="18">
        <f t="shared" si="24"/>
        <v>0</v>
      </c>
      <c r="AF188" s="18">
        <f t="shared" si="29"/>
        <v>0</v>
      </c>
      <c r="AG188" s="19">
        <f t="shared" si="25"/>
        <v>0</v>
      </c>
      <c r="AI188" s="11"/>
      <c r="AJ188" s="11"/>
      <c r="AK188" s="11"/>
      <c r="AL188" s="11"/>
      <c r="AN188" s="11"/>
      <c r="AO188" s="11"/>
      <c r="AP188" s="11"/>
    </row>
    <row r="189" spans="1:42" ht="15.75" customHeight="1">
      <c r="A189" s="2">
        <v>700010</v>
      </c>
      <c r="B189" s="11" t="s">
        <v>451</v>
      </c>
      <c r="C189" s="11"/>
      <c r="D189" s="11"/>
      <c r="E189" s="11"/>
      <c r="F189" s="11"/>
      <c r="G189" s="11"/>
      <c r="H189" s="11" t="s">
        <v>52</v>
      </c>
      <c r="I189" s="11"/>
      <c r="J189" s="11"/>
      <c r="K189" s="11"/>
      <c r="L189" s="11"/>
      <c r="M189" s="27"/>
      <c r="N189" s="27"/>
      <c r="P189" s="28">
        <f>Table1[[#This Row],[Real Sell ]]+Table1[[#This Row],[Shipping Income]]</f>
        <v>0</v>
      </c>
      <c r="S189" s="26">
        <f t="shared" si="26"/>
        <v>0</v>
      </c>
      <c r="T189" s="27">
        <f>Table1[[#This Row],[Unit Price]]+Table1[[#This Row],[Shipping Expense]]+Table1[[#This Row],[Amazon fees]]</f>
        <v>0</v>
      </c>
      <c r="U189" s="26">
        <f>Table1[[#This Row],[Total income]]-Table1[[#This Row],[Total Expense]]</f>
        <v>0</v>
      </c>
      <c r="V189" s="26">
        <f t="shared" si="27"/>
        <v>1.05</v>
      </c>
      <c r="X189" s="2">
        <f>Table1[[#This Row],[Unit Price]]*Table1[[#This Row],[Quantity in Stock]]</f>
        <v>0</v>
      </c>
      <c r="Z189" s="22">
        <f t="shared" si="28"/>
        <v>0</v>
      </c>
      <c r="AC189" s="17">
        <f t="shared" si="22"/>
        <v>0</v>
      </c>
      <c r="AD189" s="18">
        <f t="shared" si="23"/>
        <v>0</v>
      </c>
      <c r="AE189" s="18">
        <f t="shared" si="24"/>
        <v>0</v>
      </c>
      <c r="AF189" s="18">
        <f t="shared" si="29"/>
        <v>0</v>
      </c>
      <c r="AG189" s="19">
        <f t="shared" si="25"/>
        <v>0</v>
      </c>
      <c r="AI189" s="11"/>
      <c r="AJ189" s="11"/>
      <c r="AK189" s="11"/>
      <c r="AL189" s="11"/>
      <c r="AN189" s="11"/>
      <c r="AO189" s="11"/>
      <c r="AP189" s="11"/>
    </row>
    <row r="190" spans="1:42" ht="15" customHeight="1">
      <c r="A190" s="2">
        <v>700011</v>
      </c>
      <c r="B190" s="11" t="s">
        <v>451</v>
      </c>
      <c r="C190" s="11"/>
      <c r="D190" s="11"/>
      <c r="E190" s="11"/>
      <c r="F190" s="11"/>
      <c r="G190" s="11"/>
      <c r="H190" s="11" t="s">
        <v>52</v>
      </c>
      <c r="I190" s="11"/>
      <c r="J190" s="11"/>
      <c r="K190" s="11"/>
      <c r="L190" s="11"/>
      <c r="M190" s="27"/>
      <c r="N190" s="27"/>
      <c r="P190" s="28">
        <f>Table1[[#This Row],[Real Sell ]]+Table1[[#This Row],[Shipping Income]]</f>
        <v>0</v>
      </c>
      <c r="S190" s="26">
        <f t="shared" si="26"/>
        <v>0</v>
      </c>
      <c r="T190" s="27">
        <f>Table1[[#This Row],[Unit Price]]+Table1[[#This Row],[Shipping Expense]]+Table1[[#This Row],[Amazon fees]]</f>
        <v>0</v>
      </c>
      <c r="U190" s="26">
        <f>Table1[[#This Row],[Total income]]-Table1[[#This Row],[Total Expense]]</f>
        <v>0</v>
      </c>
      <c r="V190" s="26">
        <f t="shared" si="27"/>
        <v>1.05</v>
      </c>
      <c r="X190" s="2">
        <f>Table1[[#This Row],[Unit Price]]*Table1[[#This Row],[Quantity in Stock]]</f>
        <v>0</v>
      </c>
      <c r="Z190" s="22">
        <f t="shared" si="28"/>
        <v>0</v>
      </c>
      <c r="AC190" s="17">
        <f t="shared" si="22"/>
        <v>0</v>
      </c>
      <c r="AD190" s="18">
        <f t="shared" si="23"/>
        <v>0</v>
      </c>
      <c r="AE190" s="18">
        <f t="shared" si="24"/>
        <v>0</v>
      </c>
      <c r="AF190" s="18">
        <f t="shared" si="29"/>
        <v>0</v>
      </c>
      <c r="AG190" s="19">
        <f t="shared" si="25"/>
        <v>0</v>
      </c>
      <c r="AI190" s="11"/>
      <c r="AJ190" s="11"/>
      <c r="AK190" s="11"/>
      <c r="AL190" s="11"/>
      <c r="AN190" s="11"/>
      <c r="AO190" s="11"/>
      <c r="AP190" s="11"/>
    </row>
    <row r="191" spans="1:42" ht="16.5" customHeight="1">
      <c r="A191" s="2">
        <v>700012</v>
      </c>
      <c r="B191" s="11" t="s">
        <v>451</v>
      </c>
      <c r="C191" s="11"/>
      <c r="D191" s="11"/>
      <c r="E191" s="11"/>
      <c r="F191" s="11"/>
      <c r="G191" s="11"/>
      <c r="H191" s="11" t="s">
        <v>52</v>
      </c>
      <c r="I191" s="11"/>
      <c r="J191" s="11"/>
      <c r="K191" s="11"/>
      <c r="L191" s="11"/>
      <c r="M191" s="27"/>
      <c r="N191" s="27"/>
      <c r="P191" s="28">
        <f>Table1[[#This Row],[Real Sell ]]+Table1[[#This Row],[Shipping Income]]</f>
        <v>0</v>
      </c>
      <c r="S191" s="26">
        <f t="shared" si="26"/>
        <v>0</v>
      </c>
      <c r="T191" s="27">
        <f>Table1[[#This Row],[Unit Price]]+Table1[[#This Row],[Shipping Expense]]+Table1[[#This Row],[Amazon fees]]</f>
        <v>0</v>
      </c>
      <c r="U191" s="26">
        <f>Table1[[#This Row],[Total income]]-Table1[[#This Row],[Total Expense]]</f>
        <v>0</v>
      </c>
      <c r="V191" s="26">
        <f t="shared" si="27"/>
        <v>1.05</v>
      </c>
      <c r="X191" s="2">
        <f>Table1[[#This Row],[Unit Price]]*Table1[[#This Row],[Quantity in Stock]]</f>
        <v>0</v>
      </c>
      <c r="Z191" s="22">
        <f t="shared" si="28"/>
        <v>0</v>
      </c>
      <c r="AC191" s="17">
        <f t="shared" si="22"/>
        <v>0</v>
      </c>
      <c r="AD191" s="18">
        <f t="shared" si="23"/>
        <v>0</v>
      </c>
      <c r="AE191" s="18">
        <f t="shared" si="24"/>
        <v>0</v>
      </c>
      <c r="AF191" s="18">
        <f t="shared" si="29"/>
        <v>0</v>
      </c>
      <c r="AG191" s="19">
        <f t="shared" si="25"/>
        <v>0</v>
      </c>
      <c r="AI191" s="11"/>
      <c r="AJ191" s="11"/>
      <c r="AK191" s="11"/>
      <c r="AL191" s="11"/>
      <c r="AN191" s="11"/>
      <c r="AO191" s="11"/>
      <c r="AP191" s="11"/>
    </row>
    <row r="192" spans="1:42" ht="15" customHeight="1">
      <c r="A192" s="2">
        <v>700013</v>
      </c>
      <c r="B192" s="11" t="s">
        <v>451</v>
      </c>
      <c r="C192" s="11"/>
      <c r="D192" s="11"/>
      <c r="E192" s="11"/>
      <c r="F192" s="11"/>
      <c r="G192" s="11"/>
      <c r="H192" s="11" t="s">
        <v>52</v>
      </c>
      <c r="I192" s="11"/>
      <c r="J192" s="11"/>
      <c r="K192" s="11"/>
      <c r="L192" s="11"/>
      <c r="M192" s="27"/>
      <c r="N192" s="27"/>
      <c r="P192" s="28">
        <f>Table1[[#This Row],[Real Sell ]]+Table1[[#This Row],[Shipping Income]]</f>
        <v>0</v>
      </c>
      <c r="S192" s="26">
        <f t="shared" si="26"/>
        <v>0</v>
      </c>
      <c r="T192" s="27">
        <f>Table1[[#This Row],[Unit Price]]+Table1[[#This Row],[Shipping Expense]]+Table1[[#This Row],[Amazon fees]]</f>
        <v>0</v>
      </c>
      <c r="U192" s="26">
        <f>Table1[[#This Row],[Total income]]-Table1[[#This Row],[Total Expense]]</f>
        <v>0</v>
      </c>
      <c r="V192" s="26">
        <f t="shared" si="27"/>
        <v>1.05</v>
      </c>
      <c r="X192" s="2">
        <f>Table1[[#This Row],[Unit Price]]*Table1[[#This Row],[Quantity in Stock]]</f>
        <v>0</v>
      </c>
      <c r="Z192" s="22">
        <f t="shared" si="28"/>
        <v>0</v>
      </c>
      <c r="AC192" s="17">
        <f t="shared" si="22"/>
        <v>0</v>
      </c>
      <c r="AD192" s="18">
        <f t="shared" si="23"/>
        <v>0</v>
      </c>
      <c r="AE192" s="18">
        <f t="shared" si="24"/>
        <v>0</v>
      </c>
      <c r="AF192" s="18">
        <f t="shared" si="29"/>
        <v>0</v>
      </c>
      <c r="AG192" s="19">
        <f t="shared" si="25"/>
        <v>0</v>
      </c>
      <c r="AI192" s="11"/>
      <c r="AJ192" s="11"/>
      <c r="AK192" s="11"/>
      <c r="AL192" s="11"/>
      <c r="AN192" s="11"/>
      <c r="AO192" s="11"/>
      <c r="AP192" s="11"/>
    </row>
    <row r="193" spans="1:42" ht="15" customHeight="1">
      <c r="A193" s="2">
        <v>700014</v>
      </c>
      <c r="B193" s="11" t="s">
        <v>451</v>
      </c>
      <c r="C193" s="11"/>
      <c r="D193" s="11"/>
      <c r="E193" s="11"/>
      <c r="F193" s="11"/>
      <c r="G193" s="11"/>
      <c r="H193" s="11" t="s">
        <v>52</v>
      </c>
      <c r="I193" s="11"/>
      <c r="J193" s="11"/>
      <c r="K193" s="11"/>
      <c r="L193" s="11"/>
      <c r="M193" s="27"/>
      <c r="N193" s="27"/>
      <c r="P193" s="28">
        <f>Table1[[#This Row],[Real Sell ]]+Table1[[#This Row],[Shipping Income]]</f>
        <v>0</v>
      </c>
      <c r="S193" s="26">
        <f t="shared" si="26"/>
        <v>0</v>
      </c>
      <c r="T193" s="27">
        <f>Table1[[#This Row],[Unit Price]]+Table1[[#This Row],[Shipping Expense]]+Table1[[#This Row],[Amazon fees]]</f>
        <v>0</v>
      </c>
      <c r="U193" s="26">
        <f>Table1[[#This Row],[Total income]]-Table1[[#This Row],[Total Expense]]</f>
        <v>0</v>
      </c>
      <c r="V193" s="26">
        <f t="shared" si="27"/>
        <v>1.05</v>
      </c>
      <c r="X193" s="2">
        <f>Table1[[#This Row],[Unit Price]]*Table1[[#This Row],[Quantity in Stock]]</f>
        <v>0</v>
      </c>
      <c r="Z193" s="22">
        <f t="shared" si="28"/>
        <v>0</v>
      </c>
      <c r="AC193" s="17">
        <f t="shared" si="22"/>
        <v>0</v>
      </c>
      <c r="AD193" s="18">
        <f t="shared" si="23"/>
        <v>0</v>
      </c>
      <c r="AE193" s="18">
        <f t="shared" si="24"/>
        <v>0</v>
      </c>
      <c r="AF193" s="18">
        <f t="shared" si="29"/>
        <v>0</v>
      </c>
      <c r="AG193" s="19">
        <f t="shared" si="25"/>
        <v>0</v>
      </c>
      <c r="AI193" s="11"/>
      <c r="AJ193" s="11"/>
      <c r="AK193" s="11"/>
      <c r="AL193" s="11"/>
      <c r="AN193" s="11"/>
      <c r="AO193" s="11"/>
      <c r="AP193" s="11"/>
    </row>
    <row r="194" spans="1:42" ht="16.5" customHeight="1">
      <c r="A194" s="2">
        <v>700015</v>
      </c>
      <c r="B194" s="11" t="s">
        <v>451</v>
      </c>
      <c r="C194" s="11"/>
      <c r="D194" s="11"/>
      <c r="E194" s="11"/>
      <c r="F194" s="11"/>
      <c r="G194" s="11"/>
      <c r="H194" s="11" t="s">
        <v>52</v>
      </c>
      <c r="I194" s="11"/>
      <c r="J194" s="11"/>
      <c r="K194" s="11"/>
      <c r="L194" s="11"/>
      <c r="M194" s="27"/>
      <c r="N194" s="27"/>
      <c r="P194" s="28">
        <f>Table1[[#This Row],[Real Sell ]]+Table1[[#This Row],[Shipping Income]]</f>
        <v>0</v>
      </c>
      <c r="S194" s="26">
        <f t="shared" si="26"/>
        <v>0</v>
      </c>
      <c r="T194" s="27">
        <f>Table1[[#This Row],[Unit Price]]+Table1[[#This Row],[Shipping Expense]]+Table1[[#This Row],[Amazon fees]]</f>
        <v>0</v>
      </c>
      <c r="U194" s="26">
        <f>Table1[[#This Row],[Total income]]-Table1[[#This Row],[Total Expense]]</f>
        <v>0</v>
      </c>
      <c r="V194" s="26">
        <f t="shared" si="27"/>
        <v>1.05</v>
      </c>
      <c r="X194" s="2">
        <f>Table1[[#This Row],[Unit Price]]*Table1[[#This Row],[Quantity in Stock]]</f>
        <v>0</v>
      </c>
      <c r="Z194" s="22">
        <f t="shared" si="28"/>
        <v>0</v>
      </c>
      <c r="AC194" s="17">
        <f t="shared" si="22"/>
        <v>0</v>
      </c>
      <c r="AD194" s="18">
        <f t="shared" si="23"/>
        <v>0</v>
      </c>
      <c r="AE194" s="18">
        <f t="shared" si="24"/>
        <v>0</v>
      </c>
      <c r="AF194" s="18">
        <f t="shared" si="29"/>
        <v>0</v>
      </c>
      <c r="AG194" s="19">
        <f t="shared" si="25"/>
        <v>0</v>
      </c>
      <c r="AI194" s="11"/>
      <c r="AJ194" s="11"/>
      <c r="AK194" s="11"/>
      <c r="AL194" s="11"/>
      <c r="AN194" s="11"/>
      <c r="AO194" s="11"/>
      <c r="AP194" s="11"/>
    </row>
    <row r="195" spans="1:42" ht="15" customHeight="1">
      <c r="A195" s="2">
        <v>700016</v>
      </c>
      <c r="B195" s="11" t="s">
        <v>451</v>
      </c>
      <c r="C195" s="11"/>
      <c r="D195" s="11"/>
      <c r="E195" s="11"/>
      <c r="F195" s="11"/>
      <c r="G195" s="11"/>
      <c r="H195" s="11" t="s">
        <v>52</v>
      </c>
      <c r="I195" s="11"/>
      <c r="J195" s="11"/>
      <c r="K195" s="11"/>
      <c r="L195" s="11"/>
      <c r="M195" s="27"/>
      <c r="N195" s="27"/>
      <c r="P195" s="28">
        <f>Table1[[#This Row],[Real Sell ]]+Table1[[#This Row],[Shipping Income]]</f>
        <v>0</v>
      </c>
      <c r="S195" s="26">
        <f t="shared" si="26"/>
        <v>0</v>
      </c>
      <c r="T195" s="27">
        <f>Table1[[#This Row],[Unit Price]]+Table1[[#This Row],[Shipping Expense]]+Table1[[#This Row],[Amazon fees]]</f>
        <v>0</v>
      </c>
      <c r="U195" s="26">
        <f>Table1[[#This Row],[Total income]]-Table1[[#This Row],[Total Expense]]</f>
        <v>0</v>
      </c>
      <c r="V195" s="26">
        <f t="shared" si="27"/>
        <v>1.05</v>
      </c>
      <c r="X195" s="2">
        <f>Table1[[#This Row],[Unit Price]]*Table1[[#This Row],[Quantity in Stock]]</f>
        <v>0</v>
      </c>
      <c r="Z195" s="22">
        <f t="shared" si="28"/>
        <v>0</v>
      </c>
      <c r="AC195" s="17">
        <f t="shared" si="22"/>
        <v>0</v>
      </c>
      <c r="AD195" s="18">
        <f t="shared" si="23"/>
        <v>0</v>
      </c>
      <c r="AE195" s="18">
        <f t="shared" si="24"/>
        <v>0</v>
      </c>
      <c r="AF195" s="18">
        <f t="shared" si="29"/>
        <v>0</v>
      </c>
      <c r="AG195" s="19">
        <f t="shared" si="25"/>
        <v>0</v>
      </c>
      <c r="AI195" s="11"/>
      <c r="AJ195" s="11"/>
      <c r="AK195" s="11"/>
      <c r="AL195" s="11"/>
      <c r="AN195" s="11"/>
      <c r="AO195" s="11"/>
      <c r="AP195" s="11"/>
    </row>
    <row r="196" spans="1:42" ht="17.25" customHeight="1">
      <c r="A196" s="2">
        <v>700017</v>
      </c>
      <c r="B196" s="11" t="s">
        <v>451</v>
      </c>
      <c r="C196" s="11"/>
      <c r="D196" s="11"/>
      <c r="E196" s="11"/>
      <c r="F196" s="11"/>
      <c r="G196" s="11"/>
      <c r="H196" s="11" t="s">
        <v>52</v>
      </c>
      <c r="I196" s="11"/>
      <c r="J196" s="11"/>
      <c r="K196" s="11"/>
      <c r="L196" s="11"/>
      <c r="M196" s="27"/>
      <c r="N196" s="27"/>
      <c r="P196" s="28">
        <f>Table1[[#This Row],[Real Sell ]]+Table1[[#This Row],[Shipping Income]]</f>
        <v>0</v>
      </c>
      <c r="S196" s="26">
        <f t="shared" si="26"/>
        <v>0</v>
      </c>
      <c r="T196" s="27">
        <f>Table1[[#This Row],[Unit Price]]+Table1[[#This Row],[Shipping Expense]]+Table1[[#This Row],[Amazon fees]]</f>
        <v>0</v>
      </c>
      <c r="U196" s="26">
        <f>Table1[[#This Row],[Total income]]-Table1[[#This Row],[Total Expense]]</f>
        <v>0</v>
      </c>
      <c r="V196" s="26">
        <f t="shared" si="27"/>
        <v>1.05</v>
      </c>
      <c r="X196" s="2">
        <f>Table1[[#This Row],[Unit Price]]*Table1[[#This Row],[Quantity in Stock]]</f>
        <v>0</v>
      </c>
      <c r="Z196" s="22">
        <f t="shared" si="28"/>
        <v>0</v>
      </c>
      <c r="AC196" s="17">
        <f t="shared" si="22"/>
        <v>0</v>
      </c>
      <c r="AD196" s="18">
        <f t="shared" si="23"/>
        <v>0</v>
      </c>
      <c r="AE196" s="18">
        <f t="shared" si="24"/>
        <v>0</v>
      </c>
      <c r="AF196" s="18">
        <f t="shared" si="29"/>
        <v>0</v>
      </c>
      <c r="AG196" s="19">
        <f t="shared" si="25"/>
        <v>0</v>
      </c>
      <c r="AI196" s="11"/>
      <c r="AJ196" s="11"/>
      <c r="AK196" s="11"/>
      <c r="AL196" s="11"/>
      <c r="AN196" s="11"/>
      <c r="AO196" s="11"/>
      <c r="AP196" s="11"/>
    </row>
    <row r="197" spans="1:42" ht="18" customHeight="1">
      <c r="A197" s="2">
        <v>700018</v>
      </c>
      <c r="B197" s="11" t="s">
        <v>451</v>
      </c>
      <c r="C197" s="11"/>
      <c r="D197" s="11"/>
      <c r="E197" s="11"/>
      <c r="F197" s="11"/>
      <c r="G197" s="11"/>
      <c r="H197" s="11" t="s">
        <v>52</v>
      </c>
      <c r="I197" s="11"/>
      <c r="J197" s="11"/>
      <c r="K197" s="11"/>
      <c r="L197" s="11"/>
      <c r="M197" s="27"/>
      <c r="N197" s="27"/>
      <c r="P197" s="28">
        <f>Table1[[#This Row],[Real Sell ]]+Table1[[#This Row],[Shipping Income]]</f>
        <v>0</v>
      </c>
      <c r="S197" s="26">
        <f t="shared" si="26"/>
        <v>0</v>
      </c>
      <c r="T197" s="27">
        <f>Table1[[#This Row],[Unit Price]]+Table1[[#This Row],[Shipping Expense]]+Table1[[#This Row],[Amazon fees]]</f>
        <v>0</v>
      </c>
      <c r="U197" s="26">
        <f>Table1[[#This Row],[Total income]]-Table1[[#This Row],[Total Expense]]</f>
        <v>0</v>
      </c>
      <c r="V197" s="26">
        <f t="shared" si="27"/>
        <v>1.05</v>
      </c>
      <c r="X197" s="2">
        <f>Table1[[#This Row],[Unit Price]]*Table1[[#This Row],[Quantity in Stock]]</f>
        <v>0</v>
      </c>
      <c r="Z197" s="22">
        <f t="shared" si="28"/>
        <v>0</v>
      </c>
      <c r="AC197" s="17">
        <f t="shared" si="22"/>
        <v>0</v>
      </c>
      <c r="AD197" s="18">
        <f t="shared" si="23"/>
        <v>0</v>
      </c>
      <c r="AE197" s="18">
        <f t="shared" si="24"/>
        <v>0</v>
      </c>
      <c r="AF197" s="18">
        <f t="shared" si="29"/>
        <v>0</v>
      </c>
      <c r="AG197" s="19">
        <f t="shared" si="25"/>
        <v>0</v>
      </c>
      <c r="AI197" s="11"/>
      <c r="AJ197" s="11"/>
      <c r="AK197" s="11"/>
      <c r="AL197" s="11"/>
      <c r="AN197" s="11"/>
      <c r="AO197" s="11"/>
      <c r="AP197" s="11"/>
    </row>
    <row r="198" spans="1:42" ht="15" customHeight="1">
      <c r="A198" s="2">
        <v>700019</v>
      </c>
      <c r="B198" s="11" t="s">
        <v>451</v>
      </c>
      <c r="C198" s="11"/>
      <c r="D198" s="11"/>
      <c r="E198" s="11"/>
      <c r="F198" s="11"/>
      <c r="G198" s="11"/>
      <c r="H198" s="11" t="s">
        <v>52</v>
      </c>
      <c r="I198" s="11"/>
      <c r="J198" s="11"/>
      <c r="K198" s="11"/>
      <c r="L198" s="11"/>
      <c r="M198" s="27"/>
      <c r="N198" s="27"/>
      <c r="P198" s="28">
        <f>Table1[[#This Row],[Real Sell ]]+Table1[[#This Row],[Shipping Income]]</f>
        <v>0</v>
      </c>
      <c r="S198" s="26">
        <f t="shared" si="26"/>
        <v>0</v>
      </c>
      <c r="T198" s="27">
        <f>Table1[[#This Row],[Unit Price]]+Table1[[#This Row],[Shipping Expense]]+Table1[[#This Row],[Amazon fees]]</f>
        <v>0</v>
      </c>
      <c r="U198" s="26">
        <f>Table1[[#This Row],[Total income]]-Table1[[#This Row],[Total Expense]]</f>
        <v>0</v>
      </c>
      <c r="V198" s="26">
        <f t="shared" si="27"/>
        <v>1.05</v>
      </c>
      <c r="X198" s="2">
        <f>Table1[[#This Row],[Unit Price]]*Table1[[#This Row],[Quantity in Stock]]</f>
        <v>0</v>
      </c>
      <c r="Z198" s="22">
        <f t="shared" si="28"/>
        <v>0</v>
      </c>
      <c r="AC198" s="17">
        <f t="shared" si="22"/>
        <v>0</v>
      </c>
      <c r="AD198" s="18">
        <f t="shared" si="23"/>
        <v>0</v>
      </c>
      <c r="AE198" s="18">
        <f t="shared" si="24"/>
        <v>0</v>
      </c>
      <c r="AF198" s="18">
        <f t="shared" si="29"/>
        <v>0</v>
      </c>
      <c r="AG198" s="19">
        <f t="shared" si="25"/>
        <v>0</v>
      </c>
      <c r="AI198" s="11"/>
      <c r="AJ198" s="11"/>
      <c r="AK198" s="11"/>
      <c r="AL198" s="11"/>
      <c r="AN198" s="11"/>
      <c r="AO198" s="11"/>
      <c r="AP198" s="11"/>
    </row>
    <row r="199" spans="1:42" ht="15.75" customHeight="1">
      <c r="A199" s="2">
        <v>700020</v>
      </c>
      <c r="B199" s="11" t="s">
        <v>451</v>
      </c>
      <c r="C199" s="11"/>
      <c r="D199" s="11"/>
      <c r="E199" s="11"/>
      <c r="F199" s="11"/>
      <c r="G199" s="11"/>
      <c r="H199" s="11" t="s">
        <v>52</v>
      </c>
      <c r="I199" s="11"/>
      <c r="J199" s="11"/>
      <c r="K199" s="11"/>
      <c r="L199" s="11"/>
      <c r="M199" s="27"/>
      <c r="N199" s="27"/>
      <c r="P199" s="28">
        <f>Table1[[#This Row],[Real Sell ]]+Table1[[#This Row],[Shipping Income]]</f>
        <v>0</v>
      </c>
      <c r="S199" s="26">
        <f t="shared" si="26"/>
        <v>0</v>
      </c>
      <c r="T199" s="27">
        <f>Table1[[#This Row],[Unit Price]]+Table1[[#This Row],[Shipping Expense]]+Table1[[#This Row],[Amazon fees]]</f>
        <v>0</v>
      </c>
      <c r="U199" s="26">
        <f>Table1[[#This Row],[Total income]]-Table1[[#This Row],[Total Expense]]</f>
        <v>0</v>
      </c>
      <c r="V199" s="26">
        <f t="shared" si="27"/>
        <v>1.05</v>
      </c>
      <c r="X199" s="2">
        <f>Table1[[#This Row],[Unit Price]]*Table1[[#This Row],[Quantity in Stock]]</f>
        <v>0</v>
      </c>
      <c r="Z199" s="22">
        <f t="shared" si="28"/>
        <v>0</v>
      </c>
      <c r="AC199" s="17">
        <f t="shared" ref="AC199:AC262" si="30">AB199*Y199</f>
        <v>0</v>
      </c>
      <c r="AD199" s="18">
        <f t="shared" ref="AD199:AD262" si="31">Y199*AA199+AC199</f>
        <v>0</v>
      </c>
      <c r="AE199" s="18">
        <f t="shared" ref="AE199:AE262" si="32">AD199+AD199</f>
        <v>0</v>
      </c>
      <c r="AF199" s="18">
        <f t="shared" si="29"/>
        <v>0</v>
      </c>
      <c r="AG199" s="19">
        <f t="shared" ref="AG199:AG262" si="33">AF199*Q199</f>
        <v>0</v>
      </c>
      <c r="AI199" s="11"/>
      <c r="AJ199" s="11"/>
      <c r="AK199" s="11"/>
      <c r="AL199" s="11"/>
      <c r="AN199" s="11"/>
      <c r="AO199" s="11"/>
      <c r="AP199" s="11"/>
    </row>
    <row r="200" spans="1:42" ht="17.25" customHeight="1">
      <c r="A200" s="2">
        <v>700021</v>
      </c>
      <c r="B200" s="11" t="s">
        <v>451</v>
      </c>
      <c r="C200" s="11"/>
      <c r="D200" s="11"/>
      <c r="E200" s="11"/>
      <c r="F200" s="11"/>
      <c r="G200" s="11"/>
      <c r="H200" s="11" t="s">
        <v>52</v>
      </c>
      <c r="I200" s="11"/>
      <c r="J200" s="11"/>
      <c r="K200" s="11"/>
      <c r="L200" s="11"/>
      <c r="M200" s="27"/>
      <c r="N200" s="27"/>
      <c r="P200" s="28">
        <f>Table1[[#This Row],[Real Sell ]]+Table1[[#This Row],[Shipping Income]]</f>
        <v>0</v>
      </c>
      <c r="S200" s="26">
        <f t="shared" ref="S200:S263" si="34">calc()-1</f>
        <v>0</v>
      </c>
      <c r="T200" s="27">
        <f>Table1[[#This Row],[Unit Price]]+Table1[[#This Row],[Shipping Expense]]+Table1[[#This Row],[Amazon fees]]</f>
        <v>0</v>
      </c>
      <c r="U200" s="26">
        <f>Table1[[#This Row],[Total income]]-Table1[[#This Row],[Total Expense]]</f>
        <v>0</v>
      </c>
      <c r="V200" s="26">
        <f t="shared" ref="V200:V263" si="35">IF(T200&gt;5.65,(T200*0.23)+T200,IF(AND(T200&gt;5,T200&lt;=5.65),(T200*0.25)+T200,IF(AND(T200&gt;=4,T200&lt;5),(T200*0.3)+T200,IF(AND(T200&gt;=3,T200&lt;4),(T200*0.39)+T200,IF(AND(T200&gt;=2,T200&lt;3),(T200*0.55)+T200,IF(AND(T200&gt;=1.06,T200&lt;2),(T200*1)+T200,IF(T200&lt;=1.05,1.05)))))))</f>
        <v>1.05</v>
      </c>
      <c r="X200" s="2">
        <f>Table1[[#This Row],[Unit Price]]*Table1[[#This Row],[Quantity in Stock]]</f>
        <v>0</v>
      </c>
      <c r="Z200" s="22">
        <f t="shared" si="28"/>
        <v>0</v>
      </c>
      <c r="AC200" s="17">
        <f t="shared" si="30"/>
        <v>0</v>
      </c>
      <c r="AD200" s="18">
        <f t="shared" si="31"/>
        <v>0</v>
      </c>
      <c r="AE200" s="18">
        <f t="shared" si="32"/>
        <v>0</v>
      </c>
      <c r="AF200" s="18">
        <f t="shared" si="29"/>
        <v>0</v>
      </c>
      <c r="AG200" s="19">
        <f t="shared" si="33"/>
        <v>0</v>
      </c>
      <c r="AI200" s="11"/>
      <c r="AJ200" s="11"/>
      <c r="AK200" s="11"/>
      <c r="AL200" s="11"/>
      <c r="AN200" s="11"/>
      <c r="AO200" s="11"/>
      <c r="AP200" s="11"/>
    </row>
    <row r="201" spans="1:42" ht="15.75" customHeight="1">
      <c r="A201" s="2">
        <v>700022</v>
      </c>
      <c r="B201" s="11" t="s">
        <v>451</v>
      </c>
      <c r="C201" s="11"/>
      <c r="D201" s="11"/>
      <c r="E201" s="11"/>
      <c r="F201" s="11"/>
      <c r="G201" s="11"/>
      <c r="H201" s="11" t="s">
        <v>52</v>
      </c>
      <c r="I201" s="11"/>
      <c r="J201" s="11"/>
      <c r="K201" s="11"/>
      <c r="L201" s="11"/>
      <c r="M201" s="27"/>
      <c r="N201" s="27"/>
      <c r="P201" s="28">
        <f>Table1[[#This Row],[Real Sell ]]+Table1[[#This Row],[Shipping Income]]</f>
        <v>0</v>
      </c>
      <c r="S201" s="26">
        <f t="shared" si="34"/>
        <v>0</v>
      </c>
      <c r="T201" s="27">
        <f>Table1[[#This Row],[Unit Price]]+Table1[[#This Row],[Shipping Expense]]+Table1[[#This Row],[Amazon fees]]</f>
        <v>0</v>
      </c>
      <c r="U201" s="26">
        <f>Table1[[#This Row],[Total income]]-Table1[[#This Row],[Total Expense]]</f>
        <v>0</v>
      </c>
      <c r="V201" s="26">
        <f t="shared" si="35"/>
        <v>1.05</v>
      </c>
      <c r="X201" s="2">
        <f>Table1[[#This Row],[Unit Price]]*Table1[[#This Row],[Quantity in Stock]]</f>
        <v>0</v>
      </c>
      <c r="Z201" s="22">
        <f t="shared" si="28"/>
        <v>0</v>
      </c>
      <c r="AC201" s="17">
        <f t="shared" si="30"/>
        <v>0</v>
      </c>
      <c r="AD201" s="18">
        <f t="shared" si="31"/>
        <v>0</v>
      </c>
      <c r="AE201" s="18">
        <f t="shared" si="32"/>
        <v>0</v>
      </c>
      <c r="AF201" s="18">
        <f t="shared" si="29"/>
        <v>0</v>
      </c>
      <c r="AG201" s="19">
        <f t="shared" si="33"/>
        <v>0</v>
      </c>
      <c r="AI201" s="11"/>
      <c r="AJ201" s="11"/>
      <c r="AK201" s="11"/>
      <c r="AL201" s="11"/>
      <c r="AN201" s="11"/>
      <c r="AO201" s="11"/>
      <c r="AP201" s="11"/>
    </row>
    <row r="202" spans="1:42" ht="15.75" customHeight="1">
      <c r="A202" s="2">
        <v>700023</v>
      </c>
      <c r="B202" s="11" t="s">
        <v>451</v>
      </c>
      <c r="C202" s="11"/>
      <c r="D202" s="11"/>
      <c r="E202" s="11"/>
      <c r="F202" s="11"/>
      <c r="G202" s="11"/>
      <c r="H202" s="11" t="s">
        <v>52</v>
      </c>
      <c r="I202" s="11"/>
      <c r="J202" s="11"/>
      <c r="K202" s="11"/>
      <c r="L202" s="11"/>
      <c r="M202" s="27"/>
      <c r="N202" s="27"/>
      <c r="P202" s="28">
        <f>Table1[[#This Row],[Real Sell ]]+Table1[[#This Row],[Shipping Income]]</f>
        <v>0</v>
      </c>
      <c r="S202" s="26">
        <f t="shared" si="34"/>
        <v>0</v>
      </c>
      <c r="T202" s="27">
        <f>Table1[[#This Row],[Unit Price]]+Table1[[#This Row],[Shipping Expense]]+Table1[[#This Row],[Amazon fees]]</f>
        <v>0</v>
      </c>
      <c r="U202" s="26">
        <f>Table1[[#This Row],[Total income]]-Table1[[#This Row],[Total Expense]]</f>
        <v>0</v>
      </c>
      <c r="V202" s="26">
        <f t="shared" si="35"/>
        <v>1.05</v>
      </c>
      <c r="X202" s="2">
        <f>Table1[[#This Row],[Unit Price]]*Table1[[#This Row],[Quantity in Stock]]</f>
        <v>0</v>
      </c>
      <c r="Z202" s="22">
        <f t="shared" si="28"/>
        <v>0</v>
      </c>
      <c r="AC202" s="17">
        <f t="shared" si="30"/>
        <v>0</v>
      </c>
      <c r="AD202" s="18">
        <f t="shared" si="31"/>
        <v>0</v>
      </c>
      <c r="AE202" s="18">
        <f t="shared" si="32"/>
        <v>0</v>
      </c>
      <c r="AF202" s="18">
        <f t="shared" si="29"/>
        <v>0</v>
      </c>
      <c r="AG202" s="19">
        <f t="shared" si="33"/>
        <v>0</v>
      </c>
      <c r="AI202" s="11"/>
      <c r="AJ202" s="11"/>
      <c r="AK202" s="11"/>
      <c r="AL202" s="11"/>
      <c r="AN202" s="11"/>
      <c r="AO202" s="11"/>
      <c r="AP202" s="11"/>
    </row>
    <row r="203" spans="1:42" ht="18" customHeight="1">
      <c r="A203" s="2">
        <v>700024</v>
      </c>
      <c r="B203" s="11" t="s">
        <v>451</v>
      </c>
      <c r="C203" s="11"/>
      <c r="D203" s="11"/>
      <c r="E203" s="11"/>
      <c r="F203" s="11"/>
      <c r="G203" s="11"/>
      <c r="H203" s="11" t="s">
        <v>52</v>
      </c>
      <c r="I203" s="11"/>
      <c r="J203" s="11"/>
      <c r="K203" s="11"/>
      <c r="L203" s="11"/>
      <c r="M203" s="27"/>
      <c r="N203" s="27"/>
      <c r="P203" s="28">
        <f>Table1[[#This Row],[Real Sell ]]+Table1[[#This Row],[Shipping Income]]</f>
        <v>0</v>
      </c>
      <c r="S203" s="26">
        <f t="shared" si="34"/>
        <v>0</v>
      </c>
      <c r="T203" s="27">
        <f>Table1[[#This Row],[Unit Price]]+Table1[[#This Row],[Shipping Expense]]+Table1[[#This Row],[Amazon fees]]</f>
        <v>0</v>
      </c>
      <c r="U203" s="26">
        <f>Table1[[#This Row],[Total income]]-Table1[[#This Row],[Total Expense]]</f>
        <v>0</v>
      </c>
      <c r="V203" s="26">
        <f t="shared" si="35"/>
        <v>1.05</v>
      </c>
      <c r="X203" s="2">
        <f>Table1[[#This Row],[Unit Price]]*Table1[[#This Row],[Quantity in Stock]]</f>
        <v>0</v>
      </c>
      <c r="Z203" s="22">
        <f t="shared" si="28"/>
        <v>0</v>
      </c>
      <c r="AC203" s="17">
        <f t="shared" si="30"/>
        <v>0</v>
      </c>
      <c r="AD203" s="18">
        <f t="shared" si="31"/>
        <v>0</v>
      </c>
      <c r="AE203" s="18">
        <f t="shared" si="32"/>
        <v>0</v>
      </c>
      <c r="AF203" s="18">
        <f t="shared" si="29"/>
        <v>0</v>
      </c>
      <c r="AG203" s="19">
        <f t="shared" si="33"/>
        <v>0</v>
      </c>
      <c r="AI203" s="11"/>
      <c r="AJ203" s="11"/>
      <c r="AK203" s="11"/>
      <c r="AL203" s="11"/>
      <c r="AN203" s="11"/>
      <c r="AO203" s="11"/>
      <c r="AP203" s="11"/>
    </row>
    <row r="204" spans="1:42" ht="15.75" customHeight="1">
      <c r="A204" s="2">
        <v>700025</v>
      </c>
      <c r="B204" s="11" t="s">
        <v>451</v>
      </c>
      <c r="C204" s="11"/>
      <c r="D204" s="11"/>
      <c r="E204" s="11"/>
      <c r="F204" s="11"/>
      <c r="G204" s="11"/>
      <c r="H204" s="11" t="s">
        <v>52</v>
      </c>
      <c r="I204" s="11"/>
      <c r="J204" s="11"/>
      <c r="K204" s="11"/>
      <c r="L204" s="11"/>
      <c r="M204" s="27"/>
      <c r="N204" s="27"/>
      <c r="P204" s="28">
        <f>Table1[[#This Row],[Real Sell ]]+Table1[[#This Row],[Shipping Income]]</f>
        <v>0</v>
      </c>
      <c r="S204" s="26">
        <f t="shared" si="34"/>
        <v>0</v>
      </c>
      <c r="T204" s="27">
        <f>Table1[[#This Row],[Unit Price]]+Table1[[#This Row],[Shipping Expense]]+Table1[[#This Row],[Amazon fees]]</f>
        <v>0</v>
      </c>
      <c r="U204" s="26">
        <f>Table1[[#This Row],[Total income]]-Table1[[#This Row],[Total Expense]]</f>
        <v>0</v>
      </c>
      <c r="V204" s="26">
        <f t="shared" si="35"/>
        <v>1.05</v>
      </c>
      <c r="X204" s="2">
        <f>Table1[[#This Row],[Unit Price]]*Table1[[#This Row],[Quantity in Stock]]</f>
        <v>0</v>
      </c>
      <c r="Z204" s="22">
        <f t="shared" ref="Z204:Z267" si="36">Y204*30</f>
        <v>0</v>
      </c>
      <c r="AC204" s="17">
        <f t="shared" si="30"/>
        <v>0</v>
      </c>
      <c r="AD204" s="18">
        <f t="shared" si="31"/>
        <v>0</v>
      </c>
      <c r="AE204" s="18">
        <f t="shared" si="32"/>
        <v>0</v>
      </c>
      <c r="AF204" s="18">
        <f t="shared" si="29"/>
        <v>0</v>
      </c>
      <c r="AG204" s="19">
        <f t="shared" si="33"/>
        <v>0</v>
      </c>
      <c r="AI204" s="11"/>
      <c r="AJ204" s="11"/>
      <c r="AK204" s="11"/>
      <c r="AL204" s="11"/>
      <c r="AN204" s="11"/>
      <c r="AO204" s="11"/>
      <c r="AP204" s="11"/>
    </row>
    <row r="205" spans="1:42" ht="15" customHeight="1">
      <c r="A205" s="2">
        <v>700026</v>
      </c>
      <c r="B205" s="11" t="s">
        <v>451</v>
      </c>
      <c r="C205" s="11"/>
      <c r="D205" s="11"/>
      <c r="E205" s="11"/>
      <c r="F205" s="11"/>
      <c r="G205" s="11"/>
      <c r="H205" s="11" t="s">
        <v>52</v>
      </c>
      <c r="I205" s="11"/>
      <c r="J205" s="11"/>
      <c r="K205" s="11"/>
      <c r="L205" s="11"/>
      <c r="M205" s="27"/>
      <c r="N205" s="27"/>
      <c r="P205" s="28">
        <f>Table1[[#This Row],[Real Sell ]]+Table1[[#This Row],[Shipping Income]]</f>
        <v>0</v>
      </c>
      <c r="S205" s="26">
        <f t="shared" si="34"/>
        <v>0</v>
      </c>
      <c r="T205" s="27">
        <f>Table1[[#This Row],[Unit Price]]+Table1[[#This Row],[Shipping Expense]]+Table1[[#This Row],[Amazon fees]]</f>
        <v>0</v>
      </c>
      <c r="U205" s="26">
        <f>Table1[[#This Row],[Total income]]-Table1[[#This Row],[Total Expense]]</f>
        <v>0</v>
      </c>
      <c r="V205" s="26">
        <f t="shared" si="35"/>
        <v>1.05</v>
      </c>
      <c r="X205" s="2">
        <f>Table1[[#This Row],[Unit Price]]*Table1[[#This Row],[Quantity in Stock]]</f>
        <v>0</v>
      </c>
      <c r="Z205" s="22">
        <f t="shared" si="36"/>
        <v>0</v>
      </c>
      <c r="AC205" s="17">
        <f t="shared" si="30"/>
        <v>0</v>
      </c>
      <c r="AD205" s="18">
        <f t="shared" si="31"/>
        <v>0</v>
      </c>
      <c r="AE205" s="18">
        <f t="shared" si="32"/>
        <v>0</v>
      </c>
      <c r="AF205" s="18">
        <f t="shared" si="29"/>
        <v>0</v>
      </c>
      <c r="AG205" s="19">
        <f t="shared" si="33"/>
        <v>0</v>
      </c>
      <c r="AI205" s="11"/>
      <c r="AJ205" s="11"/>
      <c r="AK205" s="11"/>
      <c r="AL205" s="11"/>
      <c r="AN205" s="11"/>
      <c r="AO205" s="11"/>
      <c r="AP205" s="11"/>
    </row>
    <row r="206" spans="1:42">
      <c r="A206" s="2">
        <v>700027</v>
      </c>
      <c r="B206" s="11" t="s">
        <v>451</v>
      </c>
      <c r="C206" s="11"/>
      <c r="D206" s="11"/>
      <c r="E206" s="11"/>
      <c r="F206" s="11"/>
      <c r="G206" s="11"/>
      <c r="H206" s="11" t="s">
        <v>52</v>
      </c>
      <c r="I206" s="11"/>
      <c r="J206" s="11"/>
      <c r="K206" s="11"/>
      <c r="L206" s="11"/>
      <c r="M206" s="27"/>
      <c r="N206" s="27"/>
      <c r="P206" s="28">
        <f>Table1[[#This Row],[Real Sell ]]+Table1[[#This Row],[Shipping Income]]</f>
        <v>0</v>
      </c>
      <c r="S206" s="26">
        <f t="shared" si="34"/>
        <v>0</v>
      </c>
      <c r="T206" s="27">
        <f>Table1[[#This Row],[Unit Price]]+Table1[[#This Row],[Shipping Expense]]+Table1[[#This Row],[Amazon fees]]</f>
        <v>0</v>
      </c>
      <c r="U206" s="26">
        <f>Table1[[#This Row],[Total income]]-Table1[[#This Row],[Total Expense]]</f>
        <v>0</v>
      </c>
      <c r="V206" s="26">
        <f t="shared" si="35"/>
        <v>1.05</v>
      </c>
      <c r="X206" s="2">
        <f>Table1[[#This Row],[Unit Price]]*Table1[[#This Row],[Quantity in Stock]]</f>
        <v>0</v>
      </c>
      <c r="Z206" s="22">
        <f t="shared" si="36"/>
        <v>0</v>
      </c>
      <c r="AC206" s="17">
        <f t="shared" si="30"/>
        <v>0</v>
      </c>
      <c r="AD206" s="18">
        <f t="shared" si="31"/>
        <v>0</v>
      </c>
      <c r="AE206" s="18">
        <f t="shared" si="32"/>
        <v>0</v>
      </c>
      <c r="AF206" s="18">
        <f t="shared" si="29"/>
        <v>0</v>
      </c>
      <c r="AG206" s="19">
        <f t="shared" si="33"/>
        <v>0</v>
      </c>
      <c r="AI206" s="11"/>
      <c r="AJ206" s="11"/>
      <c r="AK206" s="11"/>
      <c r="AL206" s="11"/>
      <c r="AN206" s="11"/>
      <c r="AO206" s="11"/>
      <c r="AP206" s="11"/>
    </row>
    <row r="207" spans="1:42">
      <c r="A207" s="2">
        <v>700028</v>
      </c>
      <c r="B207" s="11" t="s">
        <v>451</v>
      </c>
      <c r="C207" s="11"/>
      <c r="D207" s="11"/>
      <c r="E207" s="11"/>
      <c r="F207" s="11"/>
      <c r="G207" s="11"/>
      <c r="H207" s="11" t="s">
        <v>52</v>
      </c>
      <c r="I207" s="11"/>
      <c r="J207" s="11"/>
      <c r="K207" s="11"/>
      <c r="L207" s="11"/>
      <c r="M207" s="27"/>
      <c r="N207" s="27"/>
      <c r="P207" s="28">
        <f>Table1[[#This Row],[Real Sell ]]+Table1[[#This Row],[Shipping Income]]</f>
        <v>0</v>
      </c>
      <c r="S207" s="26">
        <f t="shared" si="34"/>
        <v>0</v>
      </c>
      <c r="T207" s="27">
        <f>Table1[[#This Row],[Unit Price]]+Table1[[#This Row],[Shipping Expense]]+Table1[[#This Row],[Amazon fees]]</f>
        <v>0</v>
      </c>
      <c r="U207" s="26">
        <f>Table1[[#This Row],[Total income]]-Table1[[#This Row],[Total Expense]]</f>
        <v>0</v>
      </c>
      <c r="V207" s="26">
        <f t="shared" si="35"/>
        <v>1.05</v>
      </c>
      <c r="X207" s="2">
        <f>Table1[[#This Row],[Unit Price]]*Table1[[#This Row],[Quantity in Stock]]</f>
        <v>0</v>
      </c>
      <c r="Z207" s="22">
        <f t="shared" si="36"/>
        <v>0</v>
      </c>
      <c r="AC207" s="17">
        <f t="shared" si="30"/>
        <v>0</v>
      </c>
      <c r="AD207" s="18">
        <f t="shared" si="31"/>
        <v>0</v>
      </c>
      <c r="AE207" s="18">
        <f t="shared" si="32"/>
        <v>0</v>
      </c>
      <c r="AF207" s="18">
        <f t="shared" si="29"/>
        <v>0</v>
      </c>
      <c r="AG207" s="19">
        <f t="shared" si="33"/>
        <v>0</v>
      </c>
      <c r="AI207" s="11"/>
      <c r="AJ207" s="11"/>
      <c r="AK207" s="11"/>
      <c r="AL207" s="11"/>
      <c r="AN207" s="11"/>
      <c r="AO207" s="11"/>
      <c r="AP207" s="11"/>
    </row>
    <row r="208" spans="1:42">
      <c r="A208" s="2">
        <v>700029</v>
      </c>
      <c r="B208" s="11" t="s">
        <v>451</v>
      </c>
      <c r="C208" s="11"/>
      <c r="D208" s="11"/>
      <c r="E208" s="11"/>
      <c r="F208" s="11"/>
      <c r="G208" s="11"/>
      <c r="H208" s="11" t="s">
        <v>52</v>
      </c>
      <c r="I208" s="11"/>
      <c r="J208" s="11"/>
      <c r="K208" s="11"/>
      <c r="L208" s="11"/>
      <c r="M208" s="27"/>
      <c r="N208" s="27"/>
      <c r="P208" s="28">
        <f>Table1[[#This Row],[Real Sell ]]+Table1[[#This Row],[Shipping Income]]</f>
        <v>0</v>
      </c>
      <c r="S208" s="26">
        <f t="shared" si="34"/>
        <v>0</v>
      </c>
      <c r="T208" s="27">
        <f>Table1[[#This Row],[Unit Price]]+Table1[[#This Row],[Shipping Expense]]+Table1[[#This Row],[Amazon fees]]</f>
        <v>0</v>
      </c>
      <c r="U208" s="26">
        <f>Table1[[#This Row],[Total income]]-Table1[[#This Row],[Total Expense]]</f>
        <v>0</v>
      </c>
      <c r="V208" s="26">
        <f t="shared" si="35"/>
        <v>1.05</v>
      </c>
      <c r="X208" s="2">
        <f>Table1[[#This Row],[Unit Price]]*Table1[[#This Row],[Quantity in Stock]]</f>
        <v>0</v>
      </c>
      <c r="Z208" s="22">
        <f t="shared" si="36"/>
        <v>0</v>
      </c>
      <c r="AC208" s="17">
        <f t="shared" si="30"/>
        <v>0</v>
      </c>
      <c r="AD208" s="18">
        <f t="shared" si="31"/>
        <v>0</v>
      </c>
      <c r="AE208" s="18">
        <f t="shared" si="32"/>
        <v>0</v>
      </c>
      <c r="AF208" s="18">
        <f t="shared" si="29"/>
        <v>0</v>
      </c>
      <c r="AG208" s="19">
        <f t="shared" si="33"/>
        <v>0</v>
      </c>
      <c r="AI208" s="11"/>
      <c r="AJ208" s="11"/>
      <c r="AK208" s="11"/>
      <c r="AL208" s="11"/>
      <c r="AN208" s="11"/>
      <c r="AO208" s="11"/>
      <c r="AP208" s="11"/>
    </row>
    <row r="209" spans="1:42">
      <c r="A209" s="2">
        <v>700030</v>
      </c>
      <c r="B209" s="11" t="s">
        <v>451</v>
      </c>
      <c r="C209" s="11"/>
      <c r="D209" s="11"/>
      <c r="E209" s="11"/>
      <c r="F209" s="11"/>
      <c r="G209" s="11"/>
      <c r="H209" s="11" t="s">
        <v>52</v>
      </c>
      <c r="I209" s="11"/>
      <c r="J209" s="11"/>
      <c r="K209" s="11"/>
      <c r="L209" s="11"/>
      <c r="M209" s="27"/>
      <c r="N209" s="27"/>
      <c r="P209" s="28">
        <f>Table1[[#This Row],[Real Sell ]]+Table1[[#This Row],[Shipping Income]]</f>
        <v>0</v>
      </c>
      <c r="S209" s="26">
        <f t="shared" si="34"/>
        <v>0</v>
      </c>
      <c r="T209" s="27">
        <f>Table1[[#This Row],[Unit Price]]+Table1[[#This Row],[Shipping Expense]]+Table1[[#This Row],[Amazon fees]]</f>
        <v>0</v>
      </c>
      <c r="U209" s="26">
        <f>Table1[[#This Row],[Total income]]-Table1[[#This Row],[Total Expense]]</f>
        <v>0</v>
      </c>
      <c r="V209" s="26">
        <f t="shared" si="35"/>
        <v>1.05</v>
      </c>
      <c r="X209" s="2">
        <f>Table1[[#This Row],[Unit Price]]*Table1[[#This Row],[Quantity in Stock]]</f>
        <v>0</v>
      </c>
      <c r="Z209" s="22">
        <f t="shared" si="36"/>
        <v>0</v>
      </c>
      <c r="AC209" s="17">
        <f t="shared" si="30"/>
        <v>0</v>
      </c>
      <c r="AD209" s="18">
        <f t="shared" si="31"/>
        <v>0</v>
      </c>
      <c r="AE209" s="18">
        <f t="shared" si="32"/>
        <v>0</v>
      </c>
      <c r="AF209" s="18">
        <f t="shared" si="29"/>
        <v>0</v>
      </c>
      <c r="AG209" s="19">
        <f t="shared" si="33"/>
        <v>0</v>
      </c>
      <c r="AI209" s="11"/>
      <c r="AJ209" s="11"/>
      <c r="AK209" s="11"/>
      <c r="AL209" s="11"/>
      <c r="AN209" s="11"/>
      <c r="AO209" s="11"/>
      <c r="AP209" s="11"/>
    </row>
    <row r="210" spans="1:42">
      <c r="A210" s="2">
        <v>700031</v>
      </c>
      <c r="B210" s="11" t="s">
        <v>451</v>
      </c>
      <c r="C210" s="11"/>
      <c r="D210" s="11"/>
      <c r="E210" s="11"/>
      <c r="F210" s="11"/>
      <c r="G210" s="11"/>
      <c r="H210" s="11" t="s">
        <v>52</v>
      </c>
      <c r="I210" s="11"/>
      <c r="J210" s="11"/>
      <c r="K210" s="11"/>
      <c r="L210" s="11"/>
      <c r="M210" s="27"/>
      <c r="N210" s="27"/>
      <c r="P210" s="28">
        <f>Table1[[#This Row],[Real Sell ]]+Table1[[#This Row],[Shipping Income]]</f>
        <v>0</v>
      </c>
      <c r="S210" s="26">
        <f t="shared" si="34"/>
        <v>0</v>
      </c>
      <c r="T210" s="27">
        <f>Table1[[#This Row],[Unit Price]]+Table1[[#This Row],[Shipping Expense]]+Table1[[#This Row],[Amazon fees]]</f>
        <v>0</v>
      </c>
      <c r="U210" s="26">
        <f>Table1[[#This Row],[Total income]]-Table1[[#This Row],[Total Expense]]</f>
        <v>0</v>
      </c>
      <c r="V210" s="26">
        <f t="shared" si="35"/>
        <v>1.05</v>
      </c>
      <c r="X210" s="2">
        <f>Table1[[#This Row],[Unit Price]]*Table1[[#This Row],[Quantity in Stock]]</f>
        <v>0</v>
      </c>
      <c r="Z210" s="22">
        <f t="shared" si="36"/>
        <v>0</v>
      </c>
      <c r="AC210" s="17">
        <f t="shared" si="30"/>
        <v>0</v>
      </c>
      <c r="AD210" s="18">
        <f t="shared" si="31"/>
        <v>0</v>
      </c>
      <c r="AE210" s="18">
        <f t="shared" si="32"/>
        <v>0</v>
      </c>
      <c r="AF210" s="18">
        <f t="shared" ref="AF210:AF273" si="37">Y210*AA210+AC210</f>
        <v>0</v>
      </c>
      <c r="AG210" s="19">
        <f t="shared" si="33"/>
        <v>0</v>
      </c>
      <c r="AI210" s="11"/>
      <c r="AJ210" s="11"/>
      <c r="AK210" s="11"/>
      <c r="AL210" s="11"/>
      <c r="AN210" s="11"/>
      <c r="AO210" s="11"/>
      <c r="AP210" s="11"/>
    </row>
    <row r="211" spans="1:42">
      <c r="A211" s="2">
        <v>700032</v>
      </c>
      <c r="B211" s="11" t="s">
        <v>451</v>
      </c>
      <c r="C211" s="11"/>
      <c r="D211" s="11"/>
      <c r="E211" s="11"/>
      <c r="F211" s="11"/>
      <c r="G211" s="11"/>
      <c r="H211" s="11" t="s">
        <v>52</v>
      </c>
      <c r="I211" s="11"/>
      <c r="J211" s="11"/>
      <c r="K211" s="11"/>
      <c r="L211" s="11"/>
      <c r="M211" s="27"/>
      <c r="N211" s="27"/>
      <c r="P211" s="28">
        <f>Table1[[#This Row],[Real Sell ]]+Table1[[#This Row],[Shipping Income]]</f>
        <v>0</v>
      </c>
      <c r="S211" s="26">
        <f t="shared" si="34"/>
        <v>0</v>
      </c>
      <c r="T211" s="27">
        <f>Table1[[#This Row],[Unit Price]]+Table1[[#This Row],[Shipping Expense]]+Table1[[#This Row],[Amazon fees]]</f>
        <v>0</v>
      </c>
      <c r="U211" s="26">
        <f>Table1[[#This Row],[Total income]]-Table1[[#This Row],[Total Expense]]</f>
        <v>0</v>
      </c>
      <c r="V211" s="26">
        <f t="shared" si="35"/>
        <v>1.05</v>
      </c>
      <c r="X211" s="2">
        <f>Table1[[#This Row],[Unit Price]]*Table1[[#This Row],[Quantity in Stock]]</f>
        <v>0</v>
      </c>
      <c r="Z211" s="22">
        <f t="shared" si="36"/>
        <v>0</v>
      </c>
      <c r="AC211" s="17">
        <f t="shared" si="30"/>
        <v>0</v>
      </c>
      <c r="AD211" s="18">
        <f t="shared" si="31"/>
        <v>0</v>
      </c>
      <c r="AE211" s="18">
        <f t="shared" si="32"/>
        <v>0</v>
      </c>
      <c r="AF211" s="18">
        <f t="shared" si="37"/>
        <v>0</v>
      </c>
      <c r="AG211" s="19">
        <f t="shared" si="33"/>
        <v>0</v>
      </c>
      <c r="AI211" s="11"/>
      <c r="AJ211" s="11"/>
      <c r="AK211" s="11"/>
      <c r="AL211" s="11"/>
      <c r="AN211" s="11"/>
      <c r="AO211" s="11"/>
      <c r="AP211" s="11"/>
    </row>
    <row r="212" spans="1:42">
      <c r="A212" s="2">
        <v>700033</v>
      </c>
      <c r="B212" s="11" t="s">
        <v>451</v>
      </c>
      <c r="C212" s="11"/>
      <c r="D212" s="11"/>
      <c r="E212" s="11"/>
      <c r="F212" s="11"/>
      <c r="G212" s="11"/>
      <c r="H212" s="11" t="s">
        <v>52</v>
      </c>
      <c r="I212" s="11"/>
      <c r="J212" s="11"/>
      <c r="K212" s="11"/>
      <c r="L212" s="11"/>
      <c r="M212" s="27"/>
      <c r="N212" s="27"/>
      <c r="P212" s="28">
        <f>Table1[[#This Row],[Real Sell ]]+Table1[[#This Row],[Shipping Income]]</f>
        <v>0</v>
      </c>
      <c r="S212" s="26">
        <f t="shared" si="34"/>
        <v>0</v>
      </c>
      <c r="T212" s="27">
        <f>Table1[[#This Row],[Unit Price]]+Table1[[#This Row],[Shipping Expense]]+Table1[[#This Row],[Amazon fees]]</f>
        <v>0</v>
      </c>
      <c r="U212" s="26">
        <f>Table1[[#This Row],[Total income]]-Table1[[#This Row],[Total Expense]]</f>
        <v>0</v>
      </c>
      <c r="V212" s="26">
        <f t="shared" si="35"/>
        <v>1.05</v>
      </c>
      <c r="X212" s="2">
        <f>Table1[[#This Row],[Unit Price]]*Table1[[#This Row],[Quantity in Stock]]</f>
        <v>0</v>
      </c>
      <c r="Z212" s="22">
        <f t="shared" si="36"/>
        <v>0</v>
      </c>
      <c r="AC212" s="17">
        <f t="shared" si="30"/>
        <v>0</v>
      </c>
      <c r="AD212" s="18">
        <f t="shared" si="31"/>
        <v>0</v>
      </c>
      <c r="AE212" s="18">
        <f t="shared" si="32"/>
        <v>0</v>
      </c>
      <c r="AF212" s="18">
        <f t="shared" si="37"/>
        <v>0</v>
      </c>
      <c r="AG212" s="19">
        <f t="shared" si="33"/>
        <v>0</v>
      </c>
      <c r="AI212" s="11"/>
      <c r="AJ212" s="11"/>
      <c r="AK212" s="11"/>
      <c r="AL212" s="11"/>
      <c r="AN212" s="11"/>
      <c r="AO212" s="11"/>
      <c r="AP212" s="11"/>
    </row>
    <row r="213" spans="1:42">
      <c r="A213" s="2">
        <v>700034</v>
      </c>
      <c r="B213" s="11" t="s">
        <v>451</v>
      </c>
      <c r="C213" s="11"/>
      <c r="D213" s="11"/>
      <c r="E213" s="11"/>
      <c r="F213" s="11"/>
      <c r="G213" s="11"/>
      <c r="H213" s="11" t="s">
        <v>52</v>
      </c>
      <c r="I213" s="11"/>
      <c r="J213" s="11"/>
      <c r="K213" s="11"/>
      <c r="L213" s="11"/>
      <c r="M213" s="27"/>
      <c r="N213" s="27"/>
      <c r="P213" s="28">
        <f>Table1[[#This Row],[Real Sell ]]+Table1[[#This Row],[Shipping Income]]</f>
        <v>0</v>
      </c>
      <c r="S213" s="26">
        <f t="shared" si="34"/>
        <v>0</v>
      </c>
      <c r="T213" s="27">
        <f>Table1[[#This Row],[Unit Price]]+Table1[[#This Row],[Shipping Expense]]+Table1[[#This Row],[Amazon fees]]</f>
        <v>0</v>
      </c>
      <c r="U213" s="26">
        <f>Table1[[#This Row],[Total income]]-Table1[[#This Row],[Total Expense]]</f>
        <v>0</v>
      </c>
      <c r="V213" s="26">
        <f t="shared" si="35"/>
        <v>1.05</v>
      </c>
      <c r="X213" s="2">
        <f>Table1[[#This Row],[Unit Price]]*Table1[[#This Row],[Quantity in Stock]]</f>
        <v>0</v>
      </c>
      <c r="Z213" s="22">
        <f t="shared" si="36"/>
        <v>0</v>
      </c>
      <c r="AC213" s="17">
        <f t="shared" si="30"/>
        <v>0</v>
      </c>
      <c r="AD213" s="18">
        <f t="shared" si="31"/>
        <v>0</v>
      </c>
      <c r="AE213" s="18">
        <f t="shared" si="32"/>
        <v>0</v>
      </c>
      <c r="AF213" s="18">
        <f t="shared" si="37"/>
        <v>0</v>
      </c>
      <c r="AG213" s="19">
        <f t="shared" si="33"/>
        <v>0</v>
      </c>
      <c r="AI213" s="11"/>
      <c r="AJ213" s="11"/>
      <c r="AK213" s="11"/>
      <c r="AL213" s="11"/>
      <c r="AN213" s="11"/>
      <c r="AO213" s="11"/>
      <c r="AP213" s="11"/>
    </row>
    <row r="214" spans="1:42">
      <c r="A214" s="2">
        <v>700035</v>
      </c>
      <c r="B214" s="11" t="s">
        <v>451</v>
      </c>
      <c r="C214" s="11"/>
      <c r="D214" s="11"/>
      <c r="E214" s="11"/>
      <c r="F214" s="11"/>
      <c r="G214" s="11"/>
      <c r="H214" s="11" t="s">
        <v>52</v>
      </c>
      <c r="I214" s="11"/>
      <c r="J214" s="11"/>
      <c r="K214" s="11"/>
      <c r="L214" s="11"/>
      <c r="M214" s="27"/>
      <c r="N214" s="27"/>
      <c r="P214" s="28">
        <f>Table1[[#This Row],[Real Sell ]]+Table1[[#This Row],[Shipping Income]]</f>
        <v>0</v>
      </c>
      <c r="S214" s="26">
        <f t="shared" si="34"/>
        <v>0</v>
      </c>
      <c r="T214" s="27">
        <f>Table1[[#This Row],[Unit Price]]+Table1[[#This Row],[Shipping Expense]]+Table1[[#This Row],[Amazon fees]]</f>
        <v>0</v>
      </c>
      <c r="U214" s="26">
        <f>Table1[[#This Row],[Total income]]-Table1[[#This Row],[Total Expense]]</f>
        <v>0</v>
      </c>
      <c r="V214" s="26">
        <f t="shared" si="35"/>
        <v>1.05</v>
      </c>
      <c r="X214" s="2">
        <f>Table1[[#This Row],[Unit Price]]*Table1[[#This Row],[Quantity in Stock]]</f>
        <v>0</v>
      </c>
      <c r="Z214" s="22">
        <f t="shared" si="36"/>
        <v>0</v>
      </c>
      <c r="AC214" s="17">
        <f t="shared" si="30"/>
        <v>0</v>
      </c>
      <c r="AD214" s="18">
        <f t="shared" si="31"/>
        <v>0</v>
      </c>
      <c r="AE214" s="18">
        <f t="shared" si="32"/>
        <v>0</v>
      </c>
      <c r="AF214" s="18">
        <f t="shared" si="37"/>
        <v>0</v>
      </c>
      <c r="AG214" s="19">
        <f t="shared" si="33"/>
        <v>0</v>
      </c>
      <c r="AI214" s="11"/>
      <c r="AJ214" s="11"/>
      <c r="AK214" s="11"/>
      <c r="AL214" s="11"/>
      <c r="AN214" s="11"/>
      <c r="AO214" s="11"/>
      <c r="AP214" s="11"/>
    </row>
    <row r="215" spans="1:42">
      <c r="A215" s="2">
        <v>700036</v>
      </c>
      <c r="B215" s="11" t="s">
        <v>451</v>
      </c>
      <c r="C215" s="11"/>
      <c r="D215" s="11"/>
      <c r="E215" s="11"/>
      <c r="F215" s="11"/>
      <c r="G215" s="11"/>
      <c r="H215" s="11" t="s">
        <v>52</v>
      </c>
      <c r="I215" s="11"/>
      <c r="J215" s="11"/>
      <c r="K215" s="11"/>
      <c r="L215" s="11"/>
      <c r="M215" s="27"/>
      <c r="N215" s="27"/>
      <c r="P215" s="28">
        <f>Table1[[#This Row],[Real Sell ]]+Table1[[#This Row],[Shipping Income]]</f>
        <v>0</v>
      </c>
      <c r="S215" s="26">
        <f t="shared" si="34"/>
        <v>0</v>
      </c>
      <c r="T215" s="27">
        <f>Table1[[#This Row],[Unit Price]]+Table1[[#This Row],[Shipping Expense]]+Table1[[#This Row],[Amazon fees]]</f>
        <v>0</v>
      </c>
      <c r="U215" s="26">
        <f>Table1[[#This Row],[Total income]]-Table1[[#This Row],[Total Expense]]</f>
        <v>0</v>
      </c>
      <c r="V215" s="26">
        <f t="shared" si="35"/>
        <v>1.05</v>
      </c>
      <c r="X215" s="2">
        <f>Table1[[#This Row],[Unit Price]]*Table1[[#This Row],[Quantity in Stock]]</f>
        <v>0</v>
      </c>
      <c r="Z215" s="22">
        <f t="shared" si="36"/>
        <v>0</v>
      </c>
      <c r="AC215" s="17">
        <f t="shared" si="30"/>
        <v>0</v>
      </c>
      <c r="AD215" s="18">
        <f t="shared" si="31"/>
        <v>0</v>
      </c>
      <c r="AE215" s="18">
        <f t="shared" si="32"/>
        <v>0</v>
      </c>
      <c r="AF215" s="18">
        <f t="shared" si="37"/>
        <v>0</v>
      </c>
      <c r="AG215" s="19">
        <f t="shared" si="33"/>
        <v>0</v>
      </c>
      <c r="AI215" s="11"/>
      <c r="AJ215" s="11"/>
      <c r="AK215" s="11"/>
      <c r="AL215" s="11"/>
      <c r="AN215" s="11"/>
      <c r="AO215" s="11"/>
      <c r="AP215" s="11"/>
    </row>
    <row r="216" spans="1:42">
      <c r="A216" s="2">
        <v>700037</v>
      </c>
      <c r="B216" s="11" t="s">
        <v>451</v>
      </c>
      <c r="C216" s="11"/>
      <c r="D216" s="11"/>
      <c r="E216" s="11"/>
      <c r="F216" s="11"/>
      <c r="G216" s="11"/>
      <c r="H216" s="11" t="s">
        <v>52</v>
      </c>
      <c r="I216" s="11"/>
      <c r="J216" s="11"/>
      <c r="K216" s="11"/>
      <c r="L216" s="11"/>
      <c r="M216" s="27"/>
      <c r="N216" s="27"/>
      <c r="P216" s="28">
        <f>Table1[[#This Row],[Real Sell ]]+Table1[[#This Row],[Shipping Income]]</f>
        <v>0</v>
      </c>
      <c r="S216" s="26">
        <f t="shared" si="34"/>
        <v>0</v>
      </c>
      <c r="T216" s="27">
        <f>Table1[[#This Row],[Unit Price]]+Table1[[#This Row],[Shipping Expense]]+Table1[[#This Row],[Amazon fees]]</f>
        <v>0</v>
      </c>
      <c r="U216" s="26">
        <f>Table1[[#This Row],[Total income]]-Table1[[#This Row],[Total Expense]]</f>
        <v>0</v>
      </c>
      <c r="V216" s="26">
        <f t="shared" si="35"/>
        <v>1.05</v>
      </c>
      <c r="X216" s="2">
        <f>Table1[[#This Row],[Unit Price]]*Table1[[#This Row],[Quantity in Stock]]</f>
        <v>0</v>
      </c>
      <c r="Z216" s="22">
        <f t="shared" si="36"/>
        <v>0</v>
      </c>
      <c r="AC216" s="17">
        <f t="shared" si="30"/>
        <v>0</v>
      </c>
      <c r="AD216" s="18">
        <f t="shared" si="31"/>
        <v>0</v>
      </c>
      <c r="AE216" s="18">
        <f t="shared" si="32"/>
        <v>0</v>
      </c>
      <c r="AF216" s="18">
        <f t="shared" si="37"/>
        <v>0</v>
      </c>
      <c r="AG216" s="19">
        <f t="shared" si="33"/>
        <v>0</v>
      </c>
      <c r="AI216" s="11"/>
      <c r="AJ216" s="11"/>
      <c r="AK216" s="11"/>
      <c r="AL216" s="11"/>
      <c r="AN216" s="11"/>
      <c r="AO216" s="11"/>
      <c r="AP216" s="11"/>
    </row>
    <row r="217" spans="1:42">
      <c r="A217" s="2">
        <v>700038</v>
      </c>
      <c r="B217" s="11" t="s">
        <v>451</v>
      </c>
      <c r="C217" s="11"/>
      <c r="D217" s="11"/>
      <c r="E217" s="11"/>
      <c r="F217" s="11"/>
      <c r="G217" s="11"/>
      <c r="H217" s="11" t="s">
        <v>52</v>
      </c>
      <c r="I217" s="11"/>
      <c r="J217" s="11"/>
      <c r="K217" s="11"/>
      <c r="L217" s="11"/>
      <c r="M217" s="27"/>
      <c r="N217" s="27"/>
      <c r="P217" s="28">
        <f>Table1[[#This Row],[Real Sell ]]+Table1[[#This Row],[Shipping Income]]</f>
        <v>0</v>
      </c>
      <c r="S217" s="26">
        <f t="shared" si="34"/>
        <v>0</v>
      </c>
      <c r="T217" s="27">
        <f>Table1[[#This Row],[Unit Price]]+Table1[[#This Row],[Shipping Expense]]+Table1[[#This Row],[Amazon fees]]</f>
        <v>0</v>
      </c>
      <c r="U217" s="26">
        <f>Table1[[#This Row],[Total income]]-Table1[[#This Row],[Total Expense]]</f>
        <v>0</v>
      </c>
      <c r="V217" s="26">
        <f t="shared" si="35"/>
        <v>1.05</v>
      </c>
      <c r="X217" s="2">
        <f>Table1[[#This Row],[Unit Price]]*Table1[[#This Row],[Quantity in Stock]]</f>
        <v>0</v>
      </c>
      <c r="Z217" s="22">
        <f t="shared" si="36"/>
        <v>0</v>
      </c>
      <c r="AC217" s="17">
        <f t="shared" si="30"/>
        <v>0</v>
      </c>
      <c r="AD217" s="18">
        <f t="shared" si="31"/>
        <v>0</v>
      </c>
      <c r="AE217" s="18">
        <f t="shared" si="32"/>
        <v>0</v>
      </c>
      <c r="AF217" s="18">
        <f t="shared" si="37"/>
        <v>0</v>
      </c>
      <c r="AG217" s="19">
        <f t="shared" si="33"/>
        <v>0</v>
      </c>
      <c r="AI217" s="11"/>
      <c r="AJ217" s="11"/>
      <c r="AK217" s="11"/>
      <c r="AL217" s="11"/>
      <c r="AN217" s="11"/>
      <c r="AO217" s="11"/>
      <c r="AP217" s="11"/>
    </row>
    <row r="218" spans="1:42" ht="18" customHeight="1">
      <c r="A218" s="2">
        <v>800002</v>
      </c>
      <c r="B218" s="11" t="s">
        <v>452</v>
      </c>
      <c r="C218" s="11" t="s">
        <v>186</v>
      </c>
      <c r="D218" s="11"/>
      <c r="E218" s="11"/>
      <c r="F218" s="11" t="s">
        <v>453</v>
      </c>
      <c r="G218" s="11"/>
      <c r="H218" s="11" t="s">
        <v>52</v>
      </c>
      <c r="I218" s="11"/>
      <c r="J218" s="11"/>
      <c r="K218" s="11"/>
      <c r="L218" s="11"/>
      <c r="M218" s="27"/>
      <c r="N218" s="27"/>
      <c r="P218" s="28">
        <f>Table1[[#This Row],[Real Sell ]]+Table1[[#This Row],[Shipping Income]]</f>
        <v>0</v>
      </c>
      <c r="S218" s="26">
        <f t="shared" si="34"/>
        <v>0</v>
      </c>
      <c r="T218" s="27">
        <f>Table1[[#This Row],[Unit Price]]+Table1[[#This Row],[Shipping Expense]]+Table1[[#This Row],[Amazon fees]]</f>
        <v>0</v>
      </c>
      <c r="U218" s="26">
        <f>Table1[[#This Row],[Total income]]-Table1[[#This Row],[Total Expense]]</f>
        <v>0</v>
      </c>
      <c r="V218" s="26">
        <f t="shared" si="35"/>
        <v>1.05</v>
      </c>
      <c r="W218" s="2">
        <v>0</v>
      </c>
      <c r="X218" s="2">
        <f>Table1[[#This Row],[Unit Price]]*Table1[[#This Row],[Quantity in Stock]]</f>
        <v>0</v>
      </c>
      <c r="Z218" s="22">
        <f t="shared" si="36"/>
        <v>0</v>
      </c>
      <c r="AC218" s="17">
        <f t="shared" si="30"/>
        <v>0</v>
      </c>
      <c r="AD218" s="18">
        <f t="shared" si="31"/>
        <v>0</v>
      </c>
      <c r="AE218" s="18">
        <f t="shared" si="32"/>
        <v>0</v>
      </c>
      <c r="AF218" s="18">
        <f t="shared" si="37"/>
        <v>0</v>
      </c>
      <c r="AG218" s="19">
        <f t="shared" si="33"/>
        <v>0</v>
      </c>
      <c r="AI218" s="11"/>
      <c r="AJ218" s="11"/>
      <c r="AK218" s="11"/>
      <c r="AL218" s="11"/>
      <c r="AN218" s="11"/>
      <c r="AO218" s="11"/>
      <c r="AP218" s="11"/>
    </row>
    <row r="219" spans="1:42" ht="16.5" customHeight="1">
      <c r="A219" s="2">
        <v>800003</v>
      </c>
      <c r="B219" s="11" t="s">
        <v>454</v>
      </c>
      <c r="C219" s="11" t="s">
        <v>186</v>
      </c>
      <c r="D219" s="11"/>
      <c r="E219" s="11"/>
      <c r="F219" s="11" t="s">
        <v>455</v>
      </c>
      <c r="G219" s="11"/>
      <c r="H219" s="11" t="s">
        <v>52</v>
      </c>
      <c r="I219" s="11"/>
      <c r="J219" s="11"/>
      <c r="K219" s="11"/>
      <c r="L219" s="11"/>
      <c r="M219" s="27"/>
      <c r="N219" s="27"/>
      <c r="P219" s="28">
        <f>Table1[[#This Row],[Real Sell ]]+Table1[[#This Row],[Shipping Income]]</f>
        <v>0</v>
      </c>
      <c r="S219" s="26">
        <f t="shared" si="34"/>
        <v>0</v>
      </c>
      <c r="T219" s="27">
        <f>Table1[[#This Row],[Unit Price]]+Table1[[#This Row],[Shipping Expense]]+Table1[[#This Row],[Amazon fees]]</f>
        <v>0</v>
      </c>
      <c r="U219" s="26">
        <f>Table1[[#This Row],[Total income]]-Table1[[#This Row],[Total Expense]]</f>
        <v>0</v>
      </c>
      <c r="V219" s="26">
        <f t="shared" si="35"/>
        <v>1.05</v>
      </c>
      <c r="W219" s="2">
        <v>0</v>
      </c>
      <c r="X219" s="2">
        <f>Table1[[#This Row],[Unit Price]]*Table1[[#This Row],[Quantity in Stock]]</f>
        <v>0</v>
      </c>
      <c r="Z219" s="22">
        <f t="shared" si="36"/>
        <v>0</v>
      </c>
      <c r="AC219" s="17">
        <f t="shared" si="30"/>
        <v>0</v>
      </c>
      <c r="AD219" s="18">
        <f t="shared" si="31"/>
        <v>0</v>
      </c>
      <c r="AE219" s="18">
        <f t="shared" si="32"/>
        <v>0</v>
      </c>
      <c r="AF219" s="18">
        <f t="shared" si="37"/>
        <v>0</v>
      </c>
      <c r="AG219" s="19">
        <f t="shared" si="33"/>
        <v>0</v>
      </c>
      <c r="AI219" s="11"/>
      <c r="AJ219" s="11"/>
      <c r="AK219" s="11"/>
      <c r="AL219" s="11"/>
      <c r="AN219" s="11"/>
      <c r="AO219" s="11"/>
      <c r="AP219" s="11"/>
    </row>
    <row r="220" spans="1:42" ht="15" customHeight="1">
      <c r="A220" s="2">
        <v>800004</v>
      </c>
      <c r="B220" s="11" t="s">
        <v>456</v>
      </c>
      <c r="C220" s="11" t="s">
        <v>457</v>
      </c>
      <c r="D220" s="11"/>
      <c r="E220" s="11"/>
      <c r="F220" s="11" t="s">
        <v>458</v>
      </c>
      <c r="G220" s="11"/>
      <c r="H220" s="11" t="s">
        <v>52</v>
      </c>
      <c r="I220" s="11"/>
      <c r="J220" s="11"/>
      <c r="K220" s="11"/>
      <c r="L220" s="11"/>
      <c r="M220" s="27"/>
      <c r="N220" s="27"/>
      <c r="P220" s="28">
        <f>Table1[[#This Row],[Real Sell ]]+Table1[[#This Row],[Shipping Income]]</f>
        <v>0</v>
      </c>
      <c r="S220" s="26">
        <f t="shared" si="34"/>
        <v>0</v>
      </c>
      <c r="T220" s="27">
        <f>Table1[[#This Row],[Unit Price]]+Table1[[#This Row],[Shipping Expense]]+Table1[[#This Row],[Amazon fees]]</f>
        <v>0</v>
      </c>
      <c r="U220" s="26">
        <f>Table1[[#This Row],[Total income]]-Table1[[#This Row],[Total Expense]]</f>
        <v>0</v>
      </c>
      <c r="V220" s="26">
        <f t="shared" si="35"/>
        <v>1.05</v>
      </c>
      <c r="W220" s="2">
        <v>0</v>
      </c>
      <c r="X220" s="2">
        <f>Table1[[#This Row],[Unit Price]]*Table1[[#This Row],[Quantity in Stock]]</f>
        <v>0</v>
      </c>
      <c r="Z220" s="22">
        <f t="shared" si="36"/>
        <v>0</v>
      </c>
      <c r="AC220" s="17">
        <f t="shared" si="30"/>
        <v>0</v>
      </c>
      <c r="AD220" s="18">
        <f t="shared" si="31"/>
        <v>0</v>
      </c>
      <c r="AE220" s="18">
        <f t="shared" si="32"/>
        <v>0</v>
      </c>
      <c r="AF220" s="18">
        <f t="shared" si="37"/>
        <v>0</v>
      </c>
      <c r="AG220" s="19">
        <f t="shared" si="33"/>
        <v>0</v>
      </c>
      <c r="AI220" s="11"/>
      <c r="AJ220" s="11"/>
      <c r="AK220" s="11"/>
      <c r="AL220" s="11"/>
      <c r="AN220" s="11"/>
      <c r="AO220" s="11"/>
      <c r="AP220" s="11"/>
    </row>
    <row r="221" spans="1:42">
      <c r="A221" s="2">
        <v>800007</v>
      </c>
      <c r="B221" s="11" t="s">
        <v>459</v>
      </c>
      <c r="C221" s="11"/>
      <c r="D221" s="11"/>
      <c r="E221" s="11"/>
      <c r="F221" s="11"/>
      <c r="G221" s="11"/>
      <c r="H221" s="11" t="s">
        <v>52</v>
      </c>
      <c r="I221" s="11"/>
      <c r="J221" s="11"/>
      <c r="K221" s="11"/>
      <c r="L221" s="11"/>
      <c r="M221" s="27"/>
      <c r="N221" s="27"/>
      <c r="P221" s="28">
        <f>Table1[[#This Row],[Real Sell ]]+Table1[[#This Row],[Shipping Income]]</f>
        <v>0</v>
      </c>
      <c r="S221" s="26">
        <f t="shared" si="34"/>
        <v>0</v>
      </c>
      <c r="T221" s="27">
        <f>Table1[[#This Row],[Unit Price]]+Table1[[#This Row],[Shipping Expense]]+Table1[[#This Row],[Amazon fees]]</f>
        <v>0</v>
      </c>
      <c r="U221" s="26">
        <f>Table1[[#This Row],[Total income]]-Table1[[#This Row],[Total Expense]]</f>
        <v>0</v>
      </c>
      <c r="V221" s="26">
        <f t="shared" si="35"/>
        <v>1.05</v>
      </c>
      <c r="X221" s="2">
        <f>Table1[[#This Row],[Unit Price]]*Table1[[#This Row],[Quantity in Stock]]</f>
        <v>0</v>
      </c>
      <c r="Z221" s="22">
        <f t="shared" si="36"/>
        <v>0</v>
      </c>
      <c r="AC221" s="17">
        <f t="shared" si="30"/>
        <v>0</v>
      </c>
      <c r="AD221" s="18">
        <f t="shared" si="31"/>
        <v>0</v>
      </c>
      <c r="AE221" s="18">
        <f t="shared" si="32"/>
        <v>0</v>
      </c>
      <c r="AF221" s="18">
        <f t="shared" si="37"/>
        <v>0</v>
      </c>
      <c r="AG221" s="19">
        <f t="shared" si="33"/>
        <v>0</v>
      </c>
      <c r="AI221" s="11"/>
      <c r="AJ221" s="11"/>
      <c r="AK221" s="11"/>
      <c r="AL221" s="11"/>
      <c r="AN221" s="11"/>
      <c r="AO221" s="11"/>
      <c r="AP221" s="11"/>
    </row>
    <row r="222" spans="1:42">
      <c r="A222" s="2">
        <v>800008</v>
      </c>
      <c r="B222" s="11" t="s">
        <v>459</v>
      </c>
      <c r="C222" s="11"/>
      <c r="D222" s="11"/>
      <c r="E222" s="11"/>
      <c r="F222" s="11"/>
      <c r="G222" s="11"/>
      <c r="H222" s="11" t="s">
        <v>52</v>
      </c>
      <c r="I222" s="11"/>
      <c r="J222" s="11"/>
      <c r="K222" s="11"/>
      <c r="L222" s="11"/>
      <c r="M222" s="27"/>
      <c r="N222" s="27"/>
      <c r="P222" s="28">
        <f>Table1[[#This Row],[Real Sell ]]+Table1[[#This Row],[Shipping Income]]</f>
        <v>0</v>
      </c>
      <c r="S222" s="26">
        <f t="shared" si="34"/>
        <v>0</v>
      </c>
      <c r="T222" s="27">
        <f>Table1[[#This Row],[Unit Price]]+Table1[[#This Row],[Shipping Expense]]+Table1[[#This Row],[Amazon fees]]</f>
        <v>0</v>
      </c>
      <c r="U222" s="26">
        <f>Table1[[#This Row],[Total income]]-Table1[[#This Row],[Total Expense]]</f>
        <v>0</v>
      </c>
      <c r="V222" s="26">
        <f t="shared" si="35"/>
        <v>1.05</v>
      </c>
      <c r="X222" s="2">
        <f>Table1[[#This Row],[Unit Price]]*Table1[[#This Row],[Quantity in Stock]]</f>
        <v>0</v>
      </c>
      <c r="Z222" s="22">
        <f t="shared" si="36"/>
        <v>0</v>
      </c>
      <c r="AC222" s="17">
        <f t="shared" si="30"/>
        <v>0</v>
      </c>
      <c r="AD222" s="18">
        <f t="shared" si="31"/>
        <v>0</v>
      </c>
      <c r="AE222" s="18">
        <f t="shared" si="32"/>
        <v>0</v>
      </c>
      <c r="AF222" s="18">
        <f t="shared" si="37"/>
        <v>0</v>
      </c>
      <c r="AG222" s="19">
        <f t="shared" si="33"/>
        <v>0</v>
      </c>
      <c r="AI222" s="11"/>
      <c r="AJ222" s="11"/>
      <c r="AK222" s="11"/>
      <c r="AL222" s="11"/>
      <c r="AN222" s="11"/>
      <c r="AO222" s="11"/>
      <c r="AP222" s="11"/>
    </row>
    <row r="223" spans="1:42">
      <c r="A223" s="2">
        <v>800009</v>
      </c>
      <c r="B223" s="11" t="s">
        <v>459</v>
      </c>
      <c r="C223" s="11"/>
      <c r="D223" s="11"/>
      <c r="E223" s="11"/>
      <c r="F223" s="11"/>
      <c r="G223" s="11"/>
      <c r="H223" s="11" t="s">
        <v>52</v>
      </c>
      <c r="I223" s="11"/>
      <c r="J223" s="11"/>
      <c r="K223" s="11"/>
      <c r="L223" s="11"/>
      <c r="M223" s="27"/>
      <c r="N223" s="27"/>
      <c r="P223" s="28">
        <f>Table1[[#This Row],[Real Sell ]]+Table1[[#This Row],[Shipping Income]]</f>
        <v>0</v>
      </c>
      <c r="S223" s="26">
        <f t="shared" si="34"/>
        <v>0</v>
      </c>
      <c r="T223" s="27">
        <f>Table1[[#This Row],[Unit Price]]+Table1[[#This Row],[Shipping Expense]]+Table1[[#This Row],[Amazon fees]]</f>
        <v>0</v>
      </c>
      <c r="U223" s="26">
        <f>Table1[[#This Row],[Total income]]-Table1[[#This Row],[Total Expense]]</f>
        <v>0</v>
      </c>
      <c r="V223" s="26">
        <f t="shared" si="35"/>
        <v>1.05</v>
      </c>
      <c r="X223" s="2">
        <f>Table1[[#This Row],[Unit Price]]*Table1[[#This Row],[Quantity in Stock]]</f>
        <v>0</v>
      </c>
      <c r="Z223" s="22">
        <f t="shared" si="36"/>
        <v>0</v>
      </c>
      <c r="AC223" s="17">
        <f t="shared" si="30"/>
        <v>0</v>
      </c>
      <c r="AD223" s="18">
        <f t="shared" si="31"/>
        <v>0</v>
      </c>
      <c r="AE223" s="18">
        <f t="shared" si="32"/>
        <v>0</v>
      </c>
      <c r="AF223" s="18">
        <f t="shared" si="37"/>
        <v>0</v>
      </c>
      <c r="AG223" s="19">
        <f t="shared" si="33"/>
        <v>0</v>
      </c>
      <c r="AI223" s="11"/>
      <c r="AJ223" s="11"/>
      <c r="AK223" s="11"/>
      <c r="AL223" s="11"/>
      <c r="AN223" s="11"/>
      <c r="AO223" s="11"/>
      <c r="AP223" s="11"/>
    </row>
    <row r="224" spans="1:42">
      <c r="A224" s="2">
        <v>800010</v>
      </c>
      <c r="B224" s="11" t="s">
        <v>459</v>
      </c>
      <c r="C224" s="11"/>
      <c r="D224" s="11"/>
      <c r="E224" s="11"/>
      <c r="F224" s="11"/>
      <c r="G224" s="11"/>
      <c r="H224" s="11" t="s">
        <v>52</v>
      </c>
      <c r="I224" s="11"/>
      <c r="J224" s="11"/>
      <c r="K224" s="11"/>
      <c r="L224" s="11"/>
      <c r="M224" s="27"/>
      <c r="N224" s="27"/>
      <c r="P224" s="28">
        <f>Table1[[#This Row],[Real Sell ]]+Table1[[#This Row],[Shipping Income]]</f>
        <v>0</v>
      </c>
      <c r="S224" s="26">
        <f t="shared" si="34"/>
        <v>0</v>
      </c>
      <c r="T224" s="27">
        <f>Table1[[#This Row],[Unit Price]]+Table1[[#This Row],[Shipping Expense]]+Table1[[#This Row],[Amazon fees]]</f>
        <v>0</v>
      </c>
      <c r="U224" s="26">
        <f>Table1[[#This Row],[Total income]]-Table1[[#This Row],[Total Expense]]</f>
        <v>0</v>
      </c>
      <c r="V224" s="26">
        <f t="shared" si="35"/>
        <v>1.05</v>
      </c>
      <c r="X224" s="2">
        <f>Table1[[#This Row],[Unit Price]]*Table1[[#This Row],[Quantity in Stock]]</f>
        <v>0</v>
      </c>
      <c r="Z224" s="22">
        <f t="shared" si="36"/>
        <v>0</v>
      </c>
      <c r="AC224" s="17">
        <f t="shared" si="30"/>
        <v>0</v>
      </c>
      <c r="AD224" s="18">
        <f t="shared" si="31"/>
        <v>0</v>
      </c>
      <c r="AE224" s="18">
        <f t="shared" si="32"/>
        <v>0</v>
      </c>
      <c r="AF224" s="18">
        <f t="shared" si="37"/>
        <v>0</v>
      </c>
      <c r="AG224" s="19">
        <f t="shared" si="33"/>
        <v>0</v>
      </c>
      <c r="AI224" s="11"/>
      <c r="AJ224" s="11"/>
      <c r="AK224" s="11"/>
      <c r="AL224" s="11"/>
      <c r="AN224" s="11"/>
      <c r="AO224" s="11"/>
      <c r="AP224" s="11"/>
    </row>
    <row r="225" spans="1:42">
      <c r="A225" s="2">
        <v>800011</v>
      </c>
      <c r="B225" s="11" t="s">
        <v>459</v>
      </c>
      <c r="C225" s="11"/>
      <c r="D225" s="11"/>
      <c r="E225" s="11"/>
      <c r="F225" s="11"/>
      <c r="G225" s="11"/>
      <c r="H225" s="11" t="s">
        <v>52</v>
      </c>
      <c r="I225" s="11"/>
      <c r="J225" s="11"/>
      <c r="K225" s="11"/>
      <c r="L225" s="11"/>
      <c r="M225" s="27"/>
      <c r="N225" s="27"/>
      <c r="P225" s="28">
        <f>Table1[[#This Row],[Real Sell ]]+Table1[[#This Row],[Shipping Income]]</f>
        <v>0</v>
      </c>
      <c r="S225" s="26">
        <f t="shared" si="34"/>
        <v>0</v>
      </c>
      <c r="T225" s="27">
        <f>Table1[[#This Row],[Unit Price]]+Table1[[#This Row],[Shipping Expense]]+Table1[[#This Row],[Amazon fees]]</f>
        <v>0</v>
      </c>
      <c r="U225" s="26">
        <f>Table1[[#This Row],[Total income]]-Table1[[#This Row],[Total Expense]]</f>
        <v>0</v>
      </c>
      <c r="V225" s="26">
        <f t="shared" si="35"/>
        <v>1.05</v>
      </c>
      <c r="X225" s="2">
        <f>Table1[[#This Row],[Unit Price]]*Table1[[#This Row],[Quantity in Stock]]</f>
        <v>0</v>
      </c>
      <c r="Z225" s="22">
        <f t="shared" si="36"/>
        <v>0</v>
      </c>
      <c r="AC225" s="17">
        <f t="shared" si="30"/>
        <v>0</v>
      </c>
      <c r="AD225" s="18">
        <f t="shared" si="31"/>
        <v>0</v>
      </c>
      <c r="AE225" s="18">
        <f t="shared" si="32"/>
        <v>0</v>
      </c>
      <c r="AF225" s="18">
        <f t="shared" si="37"/>
        <v>0</v>
      </c>
      <c r="AG225" s="19">
        <f t="shared" si="33"/>
        <v>0</v>
      </c>
      <c r="AI225" s="11"/>
      <c r="AJ225" s="11"/>
      <c r="AK225" s="11"/>
      <c r="AL225" s="11"/>
      <c r="AN225" s="11"/>
      <c r="AO225" s="11"/>
      <c r="AP225" s="11"/>
    </row>
    <row r="226" spans="1:42">
      <c r="A226" s="2">
        <v>800012</v>
      </c>
      <c r="B226" s="11" t="s">
        <v>459</v>
      </c>
      <c r="C226" s="11"/>
      <c r="D226" s="11"/>
      <c r="E226" s="11"/>
      <c r="F226" s="11"/>
      <c r="G226" s="11"/>
      <c r="H226" s="11" t="s">
        <v>52</v>
      </c>
      <c r="I226" s="11"/>
      <c r="J226" s="11"/>
      <c r="K226" s="11"/>
      <c r="L226" s="11"/>
      <c r="M226" s="27"/>
      <c r="N226" s="27"/>
      <c r="P226" s="28">
        <f>Table1[[#This Row],[Real Sell ]]+Table1[[#This Row],[Shipping Income]]</f>
        <v>0</v>
      </c>
      <c r="S226" s="26">
        <f t="shared" si="34"/>
        <v>0</v>
      </c>
      <c r="T226" s="27">
        <f>Table1[[#This Row],[Unit Price]]+Table1[[#This Row],[Shipping Expense]]+Table1[[#This Row],[Amazon fees]]</f>
        <v>0</v>
      </c>
      <c r="U226" s="26">
        <f>Table1[[#This Row],[Total income]]-Table1[[#This Row],[Total Expense]]</f>
        <v>0</v>
      </c>
      <c r="V226" s="26">
        <f t="shared" si="35"/>
        <v>1.05</v>
      </c>
      <c r="X226" s="2">
        <f>Table1[[#This Row],[Unit Price]]*Table1[[#This Row],[Quantity in Stock]]</f>
        <v>0</v>
      </c>
      <c r="Z226" s="22">
        <f t="shared" si="36"/>
        <v>0</v>
      </c>
      <c r="AC226" s="17">
        <f t="shared" si="30"/>
        <v>0</v>
      </c>
      <c r="AD226" s="18">
        <f t="shared" si="31"/>
        <v>0</v>
      </c>
      <c r="AE226" s="18">
        <f t="shared" si="32"/>
        <v>0</v>
      </c>
      <c r="AF226" s="18">
        <f t="shared" si="37"/>
        <v>0</v>
      </c>
      <c r="AG226" s="19">
        <f t="shared" si="33"/>
        <v>0</v>
      </c>
      <c r="AI226" s="11"/>
      <c r="AJ226" s="11"/>
      <c r="AK226" s="11"/>
      <c r="AL226" s="11"/>
      <c r="AN226" s="11"/>
      <c r="AO226" s="11"/>
      <c r="AP226" s="11"/>
    </row>
    <row r="227" spans="1:42">
      <c r="A227" s="2">
        <v>800013</v>
      </c>
      <c r="B227" s="11" t="s">
        <v>459</v>
      </c>
      <c r="C227" s="11"/>
      <c r="D227" s="11"/>
      <c r="E227" s="11"/>
      <c r="F227" s="11"/>
      <c r="G227" s="11"/>
      <c r="H227" s="11" t="s">
        <v>52</v>
      </c>
      <c r="I227" s="11"/>
      <c r="J227" s="11"/>
      <c r="K227" s="11"/>
      <c r="L227" s="11"/>
      <c r="M227" s="27"/>
      <c r="N227" s="27"/>
      <c r="P227" s="28">
        <f>Table1[[#This Row],[Real Sell ]]+Table1[[#This Row],[Shipping Income]]</f>
        <v>0</v>
      </c>
      <c r="S227" s="26">
        <f t="shared" si="34"/>
        <v>0</v>
      </c>
      <c r="T227" s="27">
        <f>Table1[[#This Row],[Unit Price]]+Table1[[#This Row],[Shipping Expense]]+Table1[[#This Row],[Amazon fees]]</f>
        <v>0</v>
      </c>
      <c r="U227" s="26">
        <f>Table1[[#This Row],[Total income]]-Table1[[#This Row],[Total Expense]]</f>
        <v>0</v>
      </c>
      <c r="V227" s="26">
        <f t="shared" si="35"/>
        <v>1.05</v>
      </c>
      <c r="X227" s="2">
        <f>Table1[[#This Row],[Unit Price]]*Table1[[#This Row],[Quantity in Stock]]</f>
        <v>0</v>
      </c>
      <c r="Z227" s="22">
        <f t="shared" si="36"/>
        <v>0</v>
      </c>
      <c r="AC227" s="17">
        <f t="shared" si="30"/>
        <v>0</v>
      </c>
      <c r="AD227" s="18">
        <f t="shared" si="31"/>
        <v>0</v>
      </c>
      <c r="AE227" s="18">
        <f t="shared" si="32"/>
        <v>0</v>
      </c>
      <c r="AF227" s="18">
        <f t="shared" si="37"/>
        <v>0</v>
      </c>
      <c r="AG227" s="19">
        <f t="shared" si="33"/>
        <v>0</v>
      </c>
      <c r="AI227" s="11"/>
      <c r="AJ227" s="11"/>
      <c r="AK227" s="11"/>
      <c r="AL227" s="11"/>
      <c r="AN227" s="11"/>
      <c r="AO227" s="11"/>
      <c r="AP227" s="11"/>
    </row>
    <row r="228" spans="1:42">
      <c r="A228" s="2">
        <v>800014</v>
      </c>
      <c r="B228" s="11" t="s">
        <v>459</v>
      </c>
      <c r="C228" s="11"/>
      <c r="D228" s="11"/>
      <c r="E228" s="11"/>
      <c r="F228" s="11"/>
      <c r="G228" s="11"/>
      <c r="H228" s="11" t="s">
        <v>52</v>
      </c>
      <c r="I228" s="11"/>
      <c r="J228" s="11"/>
      <c r="K228" s="11"/>
      <c r="L228" s="11"/>
      <c r="M228" s="27"/>
      <c r="N228" s="27"/>
      <c r="P228" s="28">
        <f>Table1[[#This Row],[Real Sell ]]+Table1[[#This Row],[Shipping Income]]</f>
        <v>0</v>
      </c>
      <c r="S228" s="26">
        <f t="shared" si="34"/>
        <v>0</v>
      </c>
      <c r="T228" s="27">
        <f>Table1[[#This Row],[Unit Price]]+Table1[[#This Row],[Shipping Expense]]+Table1[[#This Row],[Amazon fees]]</f>
        <v>0</v>
      </c>
      <c r="U228" s="26">
        <f>Table1[[#This Row],[Total income]]-Table1[[#This Row],[Total Expense]]</f>
        <v>0</v>
      </c>
      <c r="V228" s="26">
        <f t="shared" si="35"/>
        <v>1.05</v>
      </c>
      <c r="X228" s="2">
        <f>Table1[[#This Row],[Unit Price]]*Table1[[#This Row],[Quantity in Stock]]</f>
        <v>0</v>
      </c>
      <c r="Z228" s="22">
        <f t="shared" si="36"/>
        <v>0</v>
      </c>
      <c r="AC228" s="17">
        <f t="shared" si="30"/>
        <v>0</v>
      </c>
      <c r="AD228" s="18">
        <f t="shared" si="31"/>
        <v>0</v>
      </c>
      <c r="AE228" s="18">
        <f t="shared" si="32"/>
        <v>0</v>
      </c>
      <c r="AF228" s="18">
        <f t="shared" si="37"/>
        <v>0</v>
      </c>
      <c r="AG228" s="19">
        <f t="shared" si="33"/>
        <v>0</v>
      </c>
      <c r="AI228" s="11"/>
      <c r="AJ228" s="11"/>
      <c r="AK228" s="11"/>
      <c r="AL228" s="11"/>
      <c r="AN228" s="11"/>
      <c r="AO228" s="11"/>
      <c r="AP228" s="11"/>
    </row>
    <row r="229" spans="1:42">
      <c r="A229" s="2">
        <v>800015</v>
      </c>
      <c r="B229" s="11" t="s">
        <v>459</v>
      </c>
      <c r="C229" s="11"/>
      <c r="D229" s="11"/>
      <c r="E229" s="11"/>
      <c r="F229" s="11"/>
      <c r="G229" s="11"/>
      <c r="H229" s="11" t="s">
        <v>52</v>
      </c>
      <c r="I229" s="11"/>
      <c r="J229" s="11"/>
      <c r="K229" s="11"/>
      <c r="L229" s="11"/>
      <c r="M229" s="27"/>
      <c r="N229" s="27"/>
      <c r="P229" s="28">
        <f>Table1[[#This Row],[Real Sell ]]+Table1[[#This Row],[Shipping Income]]</f>
        <v>0</v>
      </c>
      <c r="S229" s="26">
        <f t="shared" si="34"/>
        <v>0</v>
      </c>
      <c r="T229" s="27">
        <f>Table1[[#This Row],[Unit Price]]+Table1[[#This Row],[Shipping Expense]]+Table1[[#This Row],[Amazon fees]]</f>
        <v>0</v>
      </c>
      <c r="U229" s="26">
        <f>Table1[[#This Row],[Total income]]-Table1[[#This Row],[Total Expense]]</f>
        <v>0</v>
      </c>
      <c r="V229" s="26">
        <f t="shared" si="35"/>
        <v>1.05</v>
      </c>
      <c r="X229" s="2">
        <f>Table1[[#This Row],[Unit Price]]*Table1[[#This Row],[Quantity in Stock]]</f>
        <v>0</v>
      </c>
      <c r="Z229" s="22">
        <f t="shared" si="36"/>
        <v>0</v>
      </c>
      <c r="AC229" s="17">
        <f t="shared" si="30"/>
        <v>0</v>
      </c>
      <c r="AD229" s="18">
        <f t="shared" si="31"/>
        <v>0</v>
      </c>
      <c r="AE229" s="18">
        <f t="shared" si="32"/>
        <v>0</v>
      </c>
      <c r="AF229" s="18">
        <f t="shared" si="37"/>
        <v>0</v>
      </c>
      <c r="AG229" s="19">
        <f t="shared" si="33"/>
        <v>0</v>
      </c>
      <c r="AI229" s="11"/>
      <c r="AJ229" s="11"/>
      <c r="AK229" s="11"/>
      <c r="AL229" s="11"/>
      <c r="AN229" s="11"/>
      <c r="AO229" s="11"/>
      <c r="AP229" s="11"/>
    </row>
    <row r="230" spans="1:42" ht="17.25" customHeight="1">
      <c r="A230" s="2">
        <v>600019</v>
      </c>
      <c r="B230" s="11" t="s">
        <v>460</v>
      </c>
      <c r="C230" s="11" t="s">
        <v>461</v>
      </c>
      <c r="D230" s="11"/>
      <c r="E230" s="11"/>
      <c r="F230" s="11" t="s">
        <v>462</v>
      </c>
      <c r="G230" s="11"/>
      <c r="H230" s="11" t="s">
        <v>52</v>
      </c>
      <c r="I230" s="11"/>
      <c r="J230" s="11"/>
      <c r="K230" s="11"/>
      <c r="L230" s="11">
        <v>3.5</v>
      </c>
      <c r="M230" s="27"/>
      <c r="N230" s="27"/>
      <c r="P230" s="28">
        <f>Table1[[#This Row],[Real Sell ]]+Table1[[#This Row],[Shipping Income]]</f>
        <v>0</v>
      </c>
      <c r="S230" s="26">
        <f t="shared" si="34"/>
        <v>0</v>
      </c>
      <c r="T230" s="27">
        <f>Table1[[#This Row],[Unit Price]]+Table1[[#This Row],[Shipping Expense]]+Table1[[#This Row],[Amazon fees]]</f>
        <v>0</v>
      </c>
      <c r="U230" s="26">
        <f>Table1[[#This Row],[Total income]]-Table1[[#This Row],[Total Expense]]</f>
        <v>0</v>
      </c>
      <c r="V230" s="26">
        <f t="shared" si="35"/>
        <v>1.05</v>
      </c>
      <c r="W230" s="2">
        <v>154</v>
      </c>
      <c r="X230" s="2">
        <f>Table1[[#This Row],[Unit Price]]*Table1[[#This Row],[Quantity in Stock]]</f>
        <v>0</v>
      </c>
      <c r="Z230" s="22">
        <f t="shared" si="36"/>
        <v>0</v>
      </c>
      <c r="AC230" s="17">
        <f t="shared" si="30"/>
        <v>0</v>
      </c>
      <c r="AD230" s="18">
        <f t="shared" si="31"/>
        <v>0</v>
      </c>
      <c r="AE230" s="18">
        <f t="shared" si="32"/>
        <v>0</v>
      </c>
      <c r="AF230" s="18">
        <f t="shared" si="37"/>
        <v>0</v>
      </c>
      <c r="AG230" s="19">
        <f t="shared" si="33"/>
        <v>0</v>
      </c>
      <c r="AI230" s="11"/>
      <c r="AJ230" s="11"/>
      <c r="AK230" s="11"/>
      <c r="AL230" s="11"/>
      <c r="AN230" s="11"/>
      <c r="AO230" s="11"/>
      <c r="AP230" s="11"/>
    </row>
    <row r="231" spans="1:42" ht="17.25" customHeight="1">
      <c r="A231" s="2">
        <v>600012</v>
      </c>
      <c r="B231" s="11" t="s">
        <v>463</v>
      </c>
      <c r="C231" s="11" t="s">
        <v>464</v>
      </c>
      <c r="D231" s="11"/>
      <c r="E231" s="11"/>
      <c r="F231" s="11" t="s">
        <v>465</v>
      </c>
      <c r="G231" s="11"/>
      <c r="H231" s="11" t="s">
        <v>52</v>
      </c>
      <c r="I231" s="11"/>
      <c r="J231" s="11"/>
      <c r="K231" s="11"/>
      <c r="L231" s="11">
        <v>0</v>
      </c>
      <c r="M231" s="27"/>
      <c r="N231" s="27"/>
      <c r="P231" s="28">
        <f>Table1[[#This Row],[Real Sell ]]+Table1[[#This Row],[Shipping Income]]</f>
        <v>0</v>
      </c>
      <c r="S231" s="26">
        <f t="shared" si="34"/>
        <v>0</v>
      </c>
      <c r="T231" s="27">
        <f>Table1[[#This Row],[Unit Price]]+Table1[[#This Row],[Shipping Expense]]+Table1[[#This Row],[Amazon fees]]</f>
        <v>0</v>
      </c>
      <c r="U231" s="26">
        <f>Table1[[#This Row],[Total income]]-Table1[[#This Row],[Total Expense]]</f>
        <v>0</v>
      </c>
      <c r="V231" s="26">
        <f t="shared" si="35"/>
        <v>1.05</v>
      </c>
      <c r="W231" s="2">
        <v>3679</v>
      </c>
      <c r="X231" s="2">
        <f>Table1[[#This Row],[Unit Price]]*Table1[[#This Row],[Quantity in Stock]]</f>
        <v>0</v>
      </c>
      <c r="Z231" s="22">
        <f t="shared" si="36"/>
        <v>0</v>
      </c>
      <c r="AC231" s="17">
        <f t="shared" si="30"/>
        <v>0</v>
      </c>
      <c r="AD231" s="18">
        <f t="shared" si="31"/>
        <v>0</v>
      </c>
      <c r="AE231" s="18">
        <f t="shared" si="32"/>
        <v>0</v>
      </c>
      <c r="AF231" s="18">
        <f t="shared" si="37"/>
        <v>0</v>
      </c>
      <c r="AG231" s="19">
        <f t="shared" si="33"/>
        <v>0</v>
      </c>
      <c r="AI231" s="11"/>
      <c r="AJ231" s="11"/>
      <c r="AK231" s="11"/>
      <c r="AL231" s="11"/>
      <c r="AN231" s="11"/>
      <c r="AO231" s="11"/>
      <c r="AP231" s="11"/>
    </row>
    <row r="232" spans="1:42" ht="18" customHeight="1">
      <c r="A232" s="2">
        <v>200043</v>
      </c>
      <c r="B232" s="11" t="s">
        <v>466</v>
      </c>
      <c r="C232" s="11" t="s">
        <v>154</v>
      </c>
      <c r="D232" s="11"/>
      <c r="E232" s="11"/>
      <c r="F232" s="11" t="s">
        <v>467</v>
      </c>
      <c r="G232" s="11"/>
      <c r="H232" s="11" t="s">
        <v>52</v>
      </c>
      <c r="I232" s="11"/>
      <c r="J232" s="11"/>
      <c r="K232" s="11"/>
      <c r="L232" s="11">
        <v>0</v>
      </c>
      <c r="M232" s="27"/>
      <c r="N232" s="27"/>
      <c r="P232" s="28">
        <f>Table1[[#This Row],[Real Sell ]]+Table1[[#This Row],[Shipping Income]]</f>
        <v>0</v>
      </c>
      <c r="S232" s="26">
        <f t="shared" si="34"/>
        <v>0</v>
      </c>
      <c r="T232" s="27">
        <f>Table1[[#This Row],[Unit Price]]+Table1[[#This Row],[Shipping Expense]]+Table1[[#This Row],[Amazon fees]]</f>
        <v>0</v>
      </c>
      <c r="U232" s="26">
        <f>Table1[[#This Row],[Total income]]-Table1[[#This Row],[Total Expense]]</f>
        <v>0</v>
      </c>
      <c r="V232" s="26">
        <f t="shared" si="35"/>
        <v>1.05</v>
      </c>
      <c r="W232" s="2" t="s">
        <v>468</v>
      </c>
      <c r="X232" s="2" t="e">
        <f>Table1[[#This Row],[Unit Price]]*Table1[[#This Row],[Quantity in Stock]]</f>
        <v>#VALUE!</v>
      </c>
      <c r="Z232" s="22">
        <f t="shared" si="36"/>
        <v>0</v>
      </c>
      <c r="AC232" s="17">
        <f t="shared" si="30"/>
        <v>0</v>
      </c>
      <c r="AD232" s="18">
        <f t="shared" si="31"/>
        <v>0</v>
      </c>
      <c r="AE232" s="18">
        <f t="shared" si="32"/>
        <v>0</v>
      </c>
      <c r="AF232" s="18">
        <f t="shared" si="37"/>
        <v>0</v>
      </c>
      <c r="AG232" s="19">
        <f t="shared" si="33"/>
        <v>0</v>
      </c>
      <c r="AI232" s="11"/>
      <c r="AJ232" s="11"/>
      <c r="AK232" s="11"/>
      <c r="AL232" s="11"/>
      <c r="AN232" s="11"/>
      <c r="AO232" s="11"/>
      <c r="AP232" s="11"/>
    </row>
    <row r="233" spans="1:42" ht="18" customHeight="1">
      <c r="A233" s="2">
        <v>100021</v>
      </c>
      <c r="B233" s="11" t="s">
        <v>469</v>
      </c>
      <c r="C233" s="11" t="s">
        <v>54</v>
      </c>
      <c r="D233" s="11"/>
      <c r="E233" s="11"/>
      <c r="F233" s="11" t="s">
        <v>470</v>
      </c>
      <c r="G233" s="11"/>
      <c r="H233" s="11" t="s">
        <v>52</v>
      </c>
      <c r="I233" s="11"/>
      <c r="J233" s="11"/>
      <c r="K233" s="11"/>
      <c r="L233" s="11">
        <v>0</v>
      </c>
      <c r="M233" s="27"/>
      <c r="N233" s="27"/>
      <c r="P233" s="28">
        <f>Table1[[#This Row],[Real Sell ]]+Table1[[#This Row],[Shipping Income]]</f>
        <v>0</v>
      </c>
      <c r="S233" s="26">
        <f t="shared" si="34"/>
        <v>0</v>
      </c>
      <c r="T233" s="27">
        <f>Table1[[#This Row],[Unit Price]]+Table1[[#This Row],[Shipping Expense]]+Table1[[#This Row],[Amazon fees]]</f>
        <v>0</v>
      </c>
      <c r="U233" s="26">
        <f>Table1[[#This Row],[Total income]]-Table1[[#This Row],[Total Expense]]</f>
        <v>0</v>
      </c>
      <c r="V233" s="26">
        <f t="shared" si="35"/>
        <v>1.05</v>
      </c>
      <c r="W233" s="2">
        <v>7</v>
      </c>
      <c r="X233" s="2">
        <f>Table1[[#This Row],[Unit Price]]*Table1[[#This Row],[Quantity in Stock]]</f>
        <v>0</v>
      </c>
      <c r="Z233" s="22">
        <f t="shared" si="36"/>
        <v>0</v>
      </c>
      <c r="AC233" s="17">
        <f t="shared" si="30"/>
        <v>0</v>
      </c>
      <c r="AD233" s="18">
        <f t="shared" si="31"/>
        <v>0</v>
      </c>
      <c r="AE233" s="18">
        <f t="shared" si="32"/>
        <v>0</v>
      </c>
      <c r="AF233" s="18">
        <f t="shared" si="37"/>
        <v>0</v>
      </c>
      <c r="AG233" s="19">
        <f t="shared" si="33"/>
        <v>0</v>
      </c>
      <c r="AI233" s="11"/>
      <c r="AJ233" s="11"/>
      <c r="AK233" s="11"/>
      <c r="AL233" s="11"/>
      <c r="AN233" s="11"/>
      <c r="AO233" s="11"/>
      <c r="AP233" s="11"/>
    </row>
    <row r="234" spans="1:42" ht="15.75" customHeight="1">
      <c r="B234" s="11" t="s">
        <v>471</v>
      </c>
      <c r="C234" s="11" t="s">
        <v>472</v>
      </c>
      <c r="D234" s="11"/>
      <c r="E234" s="11"/>
      <c r="F234" s="11" t="s">
        <v>473</v>
      </c>
      <c r="G234" s="11"/>
      <c r="H234" s="11" t="s">
        <v>52</v>
      </c>
      <c r="I234" s="11"/>
      <c r="J234" s="11"/>
      <c r="K234" s="11"/>
      <c r="L234" s="11"/>
      <c r="M234" s="27"/>
      <c r="N234" s="27"/>
      <c r="P234" s="28">
        <f>Table1[[#This Row],[Real Sell ]]+Table1[[#This Row],[Shipping Income]]</f>
        <v>0</v>
      </c>
      <c r="S234" s="26">
        <f t="shared" si="34"/>
        <v>0</v>
      </c>
      <c r="T234" s="27">
        <f>Table1[[#This Row],[Unit Price]]+Table1[[#This Row],[Shipping Expense]]+Table1[[#This Row],[Amazon fees]]</f>
        <v>0</v>
      </c>
      <c r="U234" s="26">
        <f>Table1[[#This Row],[Total income]]-Table1[[#This Row],[Total Expense]]</f>
        <v>0</v>
      </c>
      <c r="V234" s="26">
        <f t="shared" si="35"/>
        <v>1.05</v>
      </c>
      <c r="W234" s="2">
        <v>0</v>
      </c>
      <c r="X234" s="2">
        <f>Table1[[#This Row],[Unit Price]]*Table1[[#This Row],[Quantity in Stock]]</f>
        <v>0</v>
      </c>
      <c r="Z234" s="29">
        <f t="shared" si="36"/>
        <v>0</v>
      </c>
      <c r="AC234" s="17">
        <f t="shared" si="30"/>
        <v>0</v>
      </c>
      <c r="AD234" s="18">
        <f t="shared" si="31"/>
        <v>0</v>
      </c>
      <c r="AE234" s="18">
        <f t="shared" si="32"/>
        <v>0</v>
      </c>
      <c r="AF234" s="18">
        <f t="shared" si="37"/>
        <v>0</v>
      </c>
      <c r="AG234" s="30">
        <f t="shared" si="33"/>
        <v>0</v>
      </c>
      <c r="AI234" s="11"/>
      <c r="AJ234" s="11"/>
      <c r="AK234" s="11"/>
      <c r="AL234" s="11"/>
      <c r="AN234" s="11"/>
      <c r="AO234" s="11"/>
      <c r="AP234" s="11"/>
    </row>
    <row r="235" spans="1:42" ht="17.25" customHeight="1">
      <c r="B235" s="11" t="s">
        <v>474</v>
      </c>
      <c r="C235" s="11" t="s">
        <v>475</v>
      </c>
      <c r="D235" s="11"/>
      <c r="E235" s="11"/>
      <c r="F235" s="11">
        <v>600076</v>
      </c>
      <c r="G235" s="11"/>
      <c r="H235" s="11" t="s">
        <v>52</v>
      </c>
      <c r="I235" s="11"/>
      <c r="J235" s="11"/>
      <c r="K235" s="11"/>
      <c r="L235" s="11">
        <v>0</v>
      </c>
      <c r="M235" s="27"/>
      <c r="N235" s="27"/>
      <c r="P235" s="28">
        <f>Table1[[#This Row],[Real Sell ]]+Table1[[#This Row],[Shipping Income]]</f>
        <v>0</v>
      </c>
      <c r="S235" s="26">
        <f t="shared" si="34"/>
        <v>0</v>
      </c>
      <c r="T235" s="27">
        <f>Table1[[#This Row],[Unit Price]]+Table1[[#This Row],[Shipping Expense]]+Table1[[#This Row],[Amazon fees]]</f>
        <v>0</v>
      </c>
      <c r="U235" s="26">
        <f>Table1[[#This Row],[Total income]]-Table1[[#This Row],[Total Expense]]</f>
        <v>0</v>
      </c>
      <c r="V235" s="26">
        <f t="shared" si="35"/>
        <v>1.05</v>
      </c>
      <c r="W235" s="2">
        <v>0</v>
      </c>
      <c r="X235" s="2">
        <f>Table1[[#This Row],[Unit Price]]*Table1[[#This Row],[Quantity in Stock]]</f>
        <v>0</v>
      </c>
      <c r="Z235" s="29">
        <f t="shared" si="36"/>
        <v>0</v>
      </c>
      <c r="AC235" s="17">
        <f t="shared" si="30"/>
        <v>0</v>
      </c>
      <c r="AD235" s="18">
        <f t="shared" si="31"/>
        <v>0</v>
      </c>
      <c r="AE235" s="18">
        <f t="shared" si="32"/>
        <v>0</v>
      </c>
      <c r="AF235" s="18">
        <f t="shared" si="37"/>
        <v>0</v>
      </c>
      <c r="AG235" s="30">
        <f t="shared" si="33"/>
        <v>0</v>
      </c>
      <c r="AI235" s="11"/>
      <c r="AJ235" s="11"/>
      <c r="AK235" s="11"/>
      <c r="AL235" s="11"/>
      <c r="AN235" s="11"/>
      <c r="AO235" s="11"/>
      <c r="AP235" s="11"/>
    </row>
    <row r="236" spans="1:42" ht="15.75" customHeight="1">
      <c r="B236" s="11" t="s">
        <v>476</v>
      </c>
      <c r="C236" s="11" t="s">
        <v>477</v>
      </c>
      <c r="D236" s="11"/>
      <c r="E236" s="11"/>
      <c r="F236" s="11" t="s">
        <v>478</v>
      </c>
      <c r="G236" s="11"/>
      <c r="H236" s="11" t="s">
        <v>52</v>
      </c>
      <c r="I236" s="11"/>
      <c r="J236" s="11"/>
      <c r="K236" s="11"/>
      <c r="L236" s="11">
        <v>0</v>
      </c>
      <c r="M236" s="27"/>
      <c r="N236" s="27"/>
      <c r="P236" s="28">
        <f>Table1[[#This Row],[Real Sell ]]+Table1[[#This Row],[Shipping Income]]</f>
        <v>0</v>
      </c>
      <c r="S236" s="26">
        <f t="shared" si="34"/>
        <v>0</v>
      </c>
      <c r="T236" s="27">
        <f>Table1[[#This Row],[Unit Price]]+Table1[[#This Row],[Shipping Expense]]+Table1[[#This Row],[Amazon fees]]</f>
        <v>0</v>
      </c>
      <c r="U236" s="26">
        <f>Table1[[#This Row],[Total income]]-Table1[[#This Row],[Total Expense]]</f>
        <v>0</v>
      </c>
      <c r="V236" s="26">
        <f t="shared" si="35"/>
        <v>1.05</v>
      </c>
      <c r="W236" s="2">
        <v>0</v>
      </c>
      <c r="X236" s="2">
        <f>Table1[[#This Row],[Unit Price]]*Table1[[#This Row],[Quantity in Stock]]</f>
        <v>0</v>
      </c>
      <c r="Z236" s="29">
        <f t="shared" si="36"/>
        <v>0</v>
      </c>
      <c r="AC236" s="17">
        <f t="shared" si="30"/>
        <v>0</v>
      </c>
      <c r="AD236" s="18">
        <f t="shared" si="31"/>
        <v>0</v>
      </c>
      <c r="AE236" s="18">
        <f t="shared" si="32"/>
        <v>0</v>
      </c>
      <c r="AF236" s="18">
        <f t="shared" si="37"/>
        <v>0</v>
      </c>
      <c r="AG236" s="30">
        <f t="shared" si="33"/>
        <v>0</v>
      </c>
      <c r="AI236" s="11"/>
      <c r="AJ236" s="11"/>
      <c r="AK236" s="11"/>
      <c r="AL236" s="11"/>
      <c r="AN236" s="11"/>
      <c r="AO236" s="11"/>
      <c r="AP236" s="11"/>
    </row>
    <row r="237" spans="1:42" ht="16.5" customHeight="1">
      <c r="B237" s="11" t="s">
        <v>479</v>
      </c>
      <c r="C237" s="11" t="s">
        <v>480</v>
      </c>
      <c r="D237" s="11"/>
      <c r="E237" s="11"/>
      <c r="F237" s="11" t="s">
        <v>481</v>
      </c>
      <c r="G237" s="11"/>
      <c r="H237" s="11" t="s">
        <v>52</v>
      </c>
      <c r="I237" s="11"/>
      <c r="J237" s="11"/>
      <c r="K237" s="11"/>
      <c r="L237" s="11"/>
      <c r="M237" s="27"/>
      <c r="N237" s="27"/>
      <c r="P237" s="28">
        <f>Table1[[#This Row],[Real Sell ]]+Table1[[#This Row],[Shipping Income]]</f>
        <v>0</v>
      </c>
      <c r="S237" s="26">
        <f t="shared" si="34"/>
        <v>0</v>
      </c>
      <c r="T237" s="27">
        <f>Table1[[#This Row],[Unit Price]]+Table1[[#This Row],[Shipping Expense]]+Table1[[#This Row],[Amazon fees]]</f>
        <v>0</v>
      </c>
      <c r="U237" s="26">
        <f>Table1[[#This Row],[Total income]]-Table1[[#This Row],[Total Expense]]</f>
        <v>0</v>
      </c>
      <c r="V237" s="26">
        <f t="shared" si="35"/>
        <v>1.05</v>
      </c>
      <c r="W237" s="2">
        <v>0</v>
      </c>
      <c r="X237" s="2">
        <f>Table1[[#This Row],[Unit Price]]*Table1[[#This Row],[Quantity in Stock]]</f>
        <v>0</v>
      </c>
      <c r="Z237" s="29">
        <f t="shared" si="36"/>
        <v>0</v>
      </c>
      <c r="AC237" s="17">
        <f t="shared" si="30"/>
        <v>0</v>
      </c>
      <c r="AD237" s="18">
        <f t="shared" si="31"/>
        <v>0</v>
      </c>
      <c r="AE237" s="18">
        <f t="shared" si="32"/>
        <v>0</v>
      </c>
      <c r="AF237" s="18">
        <f t="shared" si="37"/>
        <v>0</v>
      </c>
      <c r="AG237" s="30">
        <f t="shared" si="33"/>
        <v>0</v>
      </c>
      <c r="AI237" s="11"/>
      <c r="AJ237" s="11"/>
      <c r="AK237" s="11"/>
      <c r="AL237" s="11"/>
      <c r="AN237" s="11"/>
      <c r="AO237" s="11"/>
      <c r="AP237" s="11"/>
    </row>
    <row r="238" spans="1:42" ht="15.75" customHeight="1">
      <c r="B238" s="11" t="s">
        <v>482</v>
      </c>
      <c r="C238" s="11" t="s">
        <v>483</v>
      </c>
      <c r="D238" s="11"/>
      <c r="E238" s="11"/>
      <c r="F238" s="11" t="s">
        <v>484</v>
      </c>
      <c r="G238" s="11"/>
      <c r="H238" s="11" t="s">
        <v>52</v>
      </c>
      <c r="I238" s="11"/>
      <c r="J238" s="11"/>
      <c r="K238" s="11"/>
      <c r="L238" s="11"/>
      <c r="M238" s="27"/>
      <c r="N238" s="27"/>
      <c r="P238" s="28">
        <f>Table1[[#This Row],[Real Sell ]]+Table1[[#This Row],[Shipping Income]]</f>
        <v>0</v>
      </c>
      <c r="S238" s="26">
        <f t="shared" si="34"/>
        <v>0</v>
      </c>
      <c r="T238" s="27">
        <f>Table1[[#This Row],[Unit Price]]+Table1[[#This Row],[Shipping Expense]]+Table1[[#This Row],[Amazon fees]]</f>
        <v>0</v>
      </c>
      <c r="U238" s="26">
        <f>Table1[[#This Row],[Total income]]-Table1[[#This Row],[Total Expense]]</f>
        <v>0</v>
      </c>
      <c r="V238" s="26">
        <f t="shared" si="35"/>
        <v>1.05</v>
      </c>
      <c r="W238" s="2">
        <v>0</v>
      </c>
      <c r="X238" s="2">
        <f>Table1[[#This Row],[Unit Price]]*Table1[[#This Row],[Quantity in Stock]]</f>
        <v>0</v>
      </c>
      <c r="Z238" s="29">
        <f t="shared" si="36"/>
        <v>0</v>
      </c>
      <c r="AC238" s="17">
        <f t="shared" si="30"/>
        <v>0</v>
      </c>
      <c r="AD238" s="18">
        <f t="shared" si="31"/>
        <v>0</v>
      </c>
      <c r="AE238" s="18">
        <f t="shared" si="32"/>
        <v>0</v>
      </c>
      <c r="AF238" s="18">
        <f t="shared" si="37"/>
        <v>0</v>
      </c>
      <c r="AG238" s="30">
        <f t="shared" si="33"/>
        <v>0</v>
      </c>
      <c r="AI238" s="11"/>
      <c r="AJ238" s="11"/>
      <c r="AK238" s="11"/>
      <c r="AL238" s="11"/>
      <c r="AN238" s="11"/>
      <c r="AO238" s="11"/>
      <c r="AP238" s="11"/>
    </row>
    <row r="239" spans="1:42" ht="17.25" customHeight="1">
      <c r="B239" s="11" t="s">
        <v>485</v>
      </c>
      <c r="C239" s="11" t="s">
        <v>486</v>
      </c>
      <c r="D239" s="11"/>
      <c r="E239" s="11"/>
      <c r="F239" s="11" t="s">
        <v>487</v>
      </c>
      <c r="G239" s="11"/>
      <c r="H239" s="11" t="s">
        <v>52</v>
      </c>
      <c r="I239" s="11"/>
      <c r="J239" s="11"/>
      <c r="K239" s="11"/>
      <c r="L239" s="11"/>
      <c r="M239" s="27"/>
      <c r="N239" s="27"/>
      <c r="P239" s="28">
        <f>Table1[[#This Row],[Real Sell ]]+Table1[[#This Row],[Shipping Income]]</f>
        <v>0</v>
      </c>
      <c r="S239" s="26">
        <f t="shared" si="34"/>
        <v>0</v>
      </c>
      <c r="T239" s="27">
        <f>Table1[[#This Row],[Unit Price]]+Table1[[#This Row],[Shipping Expense]]+Table1[[#This Row],[Amazon fees]]</f>
        <v>0</v>
      </c>
      <c r="U239" s="26">
        <f>Table1[[#This Row],[Total income]]-Table1[[#This Row],[Total Expense]]</f>
        <v>0</v>
      </c>
      <c r="V239" s="26">
        <f t="shared" si="35"/>
        <v>1.05</v>
      </c>
      <c r="W239" s="2">
        <v>0</v>
      </c>
      <c r="X239" s="2">
        <f>Table1[[#This Row],[Unit Price]]*Table1[[#This Row],[Quantity in Stock]]</f>
        <v>0</v>
      </c>
      <c r="Z239" s="29">
        <f t="shared" si="36"/>
        <v>0</v>
      </c>
      <c r="AC239" s="17">
        <f t="shared" si="30"/>
        <v>0</v>
      </c>
      <c r="AD239" s="18">
        <f t="shared" si="31"/>
        <v>0</v>
      </c>
      <c r="AE239" s="18">
        <f t="shared" si="32"/>
        <v>0</v>
      </c>
      <c r="AF239" s="18">
        <f t="shared" si="37"/>
        <v>0</v>
      </c>
      <c r="AG239" s="30">
        <f t="shared" si="33"/>
        <v>0</v>
      </c>
      <c r="AI239" s="11"/>
      <c r="AJ239" s="11"/>
      <c r="AK239" s="11"/>
      <c r="AL239" s="11"/>
      <c r="AN239" s="11"/>
      <c r="AO239" s="11"/>
      <c r="AP239" s="11"/>
    </row>
    <row r="240" spans="1:42" ht="18.75" customHeight="1">
      <c r="B240" s="11" t="s">
        <v>488</v>
      </c>
      <c r="C240" s="11" t="s">
        <v>489</v>
      </c>
      <c r="D240" s="11"/>
      <c r="E240" s="11"/>
      <c r="F240" s="11" t="s">
        <v>490</v>
      </c>
      <c r="G240" s="11"/>
      <c r="H240" s="11" t="s">
        <v>52</v>
      </c>
      <c r="I240" s="11"/>
      <c r="J240" s="11"/>
      <c r="K240" s="11"/>
      <c r="L240" s="11"/>
      <c r="M240" s="27"/>
      <c r="N240" s="27"/>
      <c r="P240" s="28">
        <f>Table1[[#This Row],[Real Sell ]]+Table1[[#This Row],[Shipping Income]]</f>
        <v>0</v>
      </c>
      <c r="S240" s="26">
        <f t="shared" si="34"/>
        <v>0</v>
      </c>
      <c r="T240" s="27">
        <f>Table1[[#This Row],[Unit Price]]+Table1[[#This Row],[Shipping Expense]]+Table1[[#This Row],[Amazon fees]]</f>
        <v>0</v>
      </c>
      <c r="U240" s="26">
        <f>Table1[[#This Row],[Total income]]-Table1[[#This Row],[Total Expense]]</f>
        <v>0</v>
      </c>
      <c r="V240" s="26">
        <f t="shared" si="35"/>
        <v>1.05</v>
      </c>
      <c r="W240" s="2">
        <v>0</v>
      </c>
      <c r="X240" s="2">
        <f>Table1[[#This Row],[Unit Price]]*Table1[[#This Row],[Quantity in Stock]]</f>
        <v>0</v>
      </c>
      <c r="Z240" s="29">
        <f t="shared" si="36"/>
        <v>0</v>
      </c>
      <c r="AC240" s="17">
        <f t="shared" si="30"/>
        <v>0</v>
      </c>
      <c r="AD240" s="18">
        <f t="shared" si="31"/>
        <v>0</v>
      </c>
      <c r="AE240" s="18">
        <f t="shared" si="32"/>
        <v>0</v>
      </c>
      <c r="AF240" s="18">
        <f t="shared" si="37"/>
        <v>0</v>
      </c>
      <c r="AG240" s="30">
        <f t="shared" si="33"/>
        <v>0</v>
      </c>
      <c r="AI240" s="11"/>
      <c r="AJ240" s="11"/>
      <c r="AK240" s="11"/>
      <c r="AL240" s="11"/>
      <c r="AN240" s="11"/>
      <c r="AO240" s="11"/>
      <c r="AP240" s="11"/>
    </row>
    <row r="241" spans="1:42" ht="15" customHeight="1">
      <c r="B241" s="11" t="s">
        <v>491</v>
      </c>
      <c r="C241" s="11" t="s">
        <v>492</v>
      </c>
      <c r="D241" s="11"/>
      <c r="E241" s="11"/>
      <c r="F241" s="11" t="s">
        <v>493</v>
      </c>
      <c r="G241" s="11"/>
      <c r="H241" s="11" t="s">
        <v>52</v>
      </c>
      <c r="I241" s="11"/>
      <c r="J241" s="11"/>
      <c r="K241" s="11"/>
      <c r="L241" s="11"/>
      <c r="M241" s="27"/>
      <c r="N241" s="27"/>
      <c r="P241" s="28">
        <f>Table1[[#This Row],[Real Sell ]]+Table1[[#This Row],[Shipping Income]]</f>
        <v>0</v>
      </c>
      <c r="S241" s="26">
        <f t="shared" si="34"/>
        <v>0</v>
      </c>
      <c r="T241" s="27">
        <f>Table1[[#This Row],[Unit Price]]+Table1[[#This Row],[Shipping Expense]]+Table1[[#This Row],[Amazon fees]]</f>
        <v>0</v>
      </c>
      <c r="U241" s="26">
        <f>Table1[[#This Row],[Total income]]-Table1[[#This Row],[Total Expense]]</f>
        <v>0</v>
      </c>
      <c r="V241" s="26">
        <f t="shared" si="35"/>
        <v>1.05</v>
      </c>
      <c r="W241" s="2">
        <v>0</v>
      </c>
      <c r="X241" s="2">
        <f>Table1[[#This Row],[Unit Price]]*Table1[[#This Row],[Quantity in Stock]]</f>
        <v>0</v>
      </c>
      <c r="Z241" s="29">
        <f t="shared" si="36"/>
        <v>0</v>
      </c>
      <c r="AC241" s="17">
        <f t="shared" si="30"/>
        <v>0</v>
      </c>
      <c r="AD241" s="18">
        <f t="shared" si="31"/>
        <v>0</v>
      </c>
      <c r="AE241" s="18">
        <f t="shared" si="32"/>
        <v>0</v>
      </c>
      <c r="AF241" s="18">
        <f t="shared" si="37"/>
        <v>0</v>
      </c>
      <c r="AG241" s="30">
        <f t="shared" si="33"/>
        <v>0</v>
      </c>
      <c r="AI241" s="11"/>
      <c r="AJ241" s="11"/>
      <c r="AK241" s="11"/>
      <c r="AL241" s="11"/>
      <c r="AN241" s="11"/>
      <c r="AO241" s="11"/>
      <c r="AP241" s="11"/>
    </row>
    <row r="242" spans="1:42" ht="16.5" customHeight="1">
      <c r="B242" s="11" t="s">
        <v>494</v>
      </c>
      <c r="C242" s="11" t="s">
        <v>495</v>
      </c>
      <c r="D242" s="11"/>
      <c r="E242" s="11"/>
      <c r="F242" s="11" t="s">
        <v>496</v>
      </c>
      <c r="G242" s="11"/>
      <c r="H242" s="11" t="s">
        <v>52</v>
      </c>
      <c r="I242" s="11"/>
      <c r="J242" s="11"/>
      <c r="K242" s="11"/>
      <c r="L242" s="11"/>
      <c r="M242" s="27"/>
      <c r="N242" s="27"/>
      <c r="P242" s="28">
        <f>Table1[[#This Row],[Real Sell ]]+Table1[[#This Row],[Shipping Income]]</f>
        <v>0</v>
      </c>
      <c r="S242" s="26">
        <f t="shared" si="34"/>
        <v>0</v>
      </c>
      <c r="T242" s="27">
        <f>Table1[[#This Row],[Unit Price]]+Table1[[#This Row],[Shipping Expense]]+Table1[[#This Row],[Amazon fees]]</f>
        <v>0</v>
      </c>
      <c r="U242" s="26">
        <f>Table1[[#This Row],[Total income]]-Table1[[#This Row],[Total Expense]]</f>
        <v>0</v>
      </c>
      <c r="V242" s="26">
        <f t="shared" si="35"/>
        <v>1.05</v>
      </c>
      <c r="W242" s="2">
        <v>0</v>
      </c>
      <c r="X242" s="2">
        <f>Table1[[#This Row],[Unit Price]]*Table1[[#This Row],[Quantity in Stock]]</f>
        <v>0</v>
      </c>
      <c r="Z242" s="29">
        <f t="shared" si="36"/>
        <v>0</v>
      </c>
      <c r="AC242" s="17">
        <f t="shared" si="30"/>
        <v>0</v>
      </c>
      <c r="AD242" s="18">
        <f t="shared" si="31"/>
        <v>0</v>
      </c>
      <c r="AE242" s="18">
        <f t="shared" si="32"/>
        <v>0</v>
      </c>
      <c r="AF242" s="18">
        <f t="shared" si="37"/>
        <v>0</v>
      </c>
      <c r="AG242" s="30">
        <f t="shared" si="33"/>
        <v>0</v>
      </c>
      <c r="AI242" s="11"/>
      <c r="AJ242" s="11"/>
      <c r="AK242" s="11"/>
      <c r="AL242" s="11"/>
      <c r="AN242" s="11"/>
      <c r="AO242" s="11"/>
      <c r="AP242" s="11"/>
    </row>
    <row r="243" spans="1:42" ht="15.75" customHeight="1">
      <c r="B243" s="11" t="s">
        <v>497</v>
      </c>
      <c r="C243" s="11" t="s">
        <v>498</v>
      </c>
      <c r="D243" s="11"/>
      <c r="E243" s="11"/>
      <c r="F243" s="11" t="s">
        <v>499</v>
      </c>
      <c r="G243" s="11"/>
      <c r="H243" s="11" t="s">
        <v>52</v>
      </c>
      <c r="I243" s="11"/>
      <c r="J243" s="11"/>
      <c r="K243" s="11"/>
      <c r="L243" s="11"/>
      <c r="M243" s="27"/>
      <c r="N243" s="27"/>
      <c r="P243" s="28">
        <f>Table1[[#This Row],[Real Sell ]]+Table1[[#This Row],[Shipping Income]]</f>
        <v>0</v>
      </c>
      <c r="S243" s="26">
        <f t="shared" si="34"/>
        <v>0</v>
      </c>
      <c r="T243" s="27">
        <f>Table1[[#This Row],[Unit Price]]+Table1[[#This Row],[Shipping Expense]]+Table1[[#This Row],[Amazon fees]]</f>
        <v>0</v>
      </c>
      <c r="U243" s="26">
        <f>Table1[[#This Row],[Total income]]-Table1[[#This Row],[Total Expense]]</f>
        <v>0</v>
      </c>
      <c r="V243" s="26">
        <f t="shared" si="35"/>
        <v>1.05</v>
      </c>
      <c r="W243" s="2">
        <v>0</v>
      </c>
      <c r="X243" s="2">
        <f>Table1[[#This Row],[Unit Price]]*Table1[[#This Row],[Quantity in Stock]]</f>
        <v>0</v>
      </c>
      <c r="Z243" s="29">
        <f t="shared" si="36"/>
        <v>0</v>
      </c>
      <c r="AC243" s="17">
        <f t="shared" si="30"/>
        <v>0</v>
      </c>
      <c r="AD243" s="18">
        <f t="shared" si="31"/>
        <v>0</v>
      </c>
      <c r="AE243" s="18">
        <f t="shared" si="32"/>
        <v>0</v>
      </c>
      <c r="AF243" s="18">
        <f t="shared" si="37"/>
        <v>0</v>
      </c>
      <c r="AG243" s="30">
        <f t="shared" si="33"/>
        <v>0</v>
      </c>
      <c r="AI243" s="11"/>
      <c r="AJ243" s="11"/>
      <c r="AK243" s="11"/>
      <c r="AL243" s="11"/>
      <c r="AN243" s="11"/>
      <c r="AO243" s="11"/>
      <c r="AP243" s="11"/>
    </row>
    <row r="244" spans="1:42" ht="15.75" customHeight="1">
      <c r="B244" s="11" t="s">
        <v>500</v>
      </c>
      <c r="C244" s="11" t="s">
        <v>501</v>
      </c>
      <c r="D244" s="11"/>
      <c r="E244" s="11"/>
      <c r="F244" s="11" t="s">
        <v>502</v>
      </c>
      <c r="G244" s="11"/>
      <c r="H244" s="11" t="s">
        <v>52</v>
      </c>
      <c r="I244" s="11"/>
      <c r="J244" s="11"/>
      <c r="K244" s="11"/>
      <c r="L244" s="11"/>
      <c r="M244" s="27"/>
      <c r="N244" s="27"/>
      <c r="P244" s="28">
        <f>Table1[[#This Row],[Real Sell ]]+Table1[[#This Row],[Shipping Income]]</f>
        <v>0</v>
      </c>
      <c r="S244" s="26">
        <f t="shared" si="34"/>
        <v>0</v>
      </c>
      <c r="T244" s="27">
        <f>Table1[[#This Row],[Unit Price]]+Table1[[#This Row],[Shipping Expense]]+Table1[[#This Row],[Amazon fees]]</f>
        <v>0</v>
      </c>
      <c r="U244" s="26">
        <f>Table1[[#This Row],[Total income]]-Table1[[#This Row],[Total Expense]]</f>
        <v>0</v>
      </c>
      <c r="V244" s="26">
        <f t="shared" si="35"/>
        <v>1.05</v>
      </c>
      <c r="W244" s="2">
        <v>0</v>
      </c>
      <c r="X244" s="2">
        <f>Table1[[#This Row],[Unit Price]]*Table1[[#This Row],[Quantity in Stock]]</f>
        <v>0</v>
      </c>
      <c r="Z244" s="29">
        <f t="shared" si="36"/>
        <v>0</v>
      </c>
      <c r="AC244" s="17">
        <f t="shared" si="30"/>
        <v>0</v>
      </c>
      <c r="AD244" s="18">
        <f t="shared" si="31"/>
        <v>0</v>
      </c>
      <c r="AE244" s="18">
        <f t="shared" si="32"/>
        <v>0</v>
      </c>
      <c r="AF244" s="18">
        <f t="shared" si="37"/>
        <v>0</v>
      </c>
      <c r="AG244" s="30">
        <f t="shared" si="33"/>
        <v>0</v>
      </c>
      <c r="AI244" s="11"/>
      <c r="AJ244" s="11"/>
      <c r="AK244" s="11"/>
      <c r="AL244" s="11"/>
      <c r="AN244" s="11"/>
      <c r="AO244" s="11"/>
      <c r="AP244" s="11"/>
    </row>
    <row r="245" spans="1:42" ht="15.75" customHeight="1">
      <c r="B245" s="11" t="s">
        <v>503</v>
      </c>
      <c r="C245" s="11" t="s">
        <v>504</v>
      </c>
      <c r="D245" s="11"/>
      <c r="E245" s="11"/>
      <c r="F245" s="11" t="s">
        <v>505</v>
      </c>
      <c r="G245" s="11"/>
      <c r="H245" s="11" t="s">
        <v>52</v>
      </c>
      <c r="I245" s="11"/>
      <c r="J245" s="11"/>
      <c r="K245" s="11"/>
      <c r="L245" s="11"/>
      <c r="M245" s="27"/>
      <c r="N245" s="27"/>
      <c r="P245" s="28">
        <f>Table1[[#This Row],[Real Sell ]]+Table1[[#This Row],[Shipping Income]]</f>
        <v>0</v>
      </c>
      <c r="S245" s="26">
        <f t="shared" si="34"/>
        <v>0</v>
      </c>
      <c r="T245" s="27">
        <f>Table1[[#This Row],[Unit Price]]+Table1[[#This Row],[Shipping Expense]]+Table1[[#This Row],[Amazon fees]]</f>
        <v>0</v>
      </c>
      <c r="U245" s="26">
        <f>Table1[[#This Row],[Total income]]-Table1[[#This Row],[Total Expense]]</f>
        <v>0</v>
      </c>
      <c r="V245" s="26">
        <f t="shared" si="35"/>
        <v>1.05</v>
      </c>
      <c r="W245" s="2">
        <v>0</v>
      </c>
      <c r="X245" s="2">
        <f>Table1[[#This Row],[Unit Price]]*Table1[[#This Row],[Quantity in Stock]]</f>
        <v>0</v>
      </c>
      <c r="Z245" s="29">
        <f t="shared" si="36"/>
        <v>0</v>
      </c>
      <c r="AC245" s="17">
        <f t="shared" si="30"/>
        <v>0</v>
      </c>
      <c r="AD245" s="18">
        <f t="shared" si="31"/>
        <v>0</v>
      </c>
      <c r="AE245" s="18">
        <f t="shared" si="32"/>
        <v>0</v>
      </c>
      <c r="AF245" s="18">
        <f t="shared" si="37"/>
        <v>0</v>
      </c>
      <c r="AG245" s="30">
        <f t="shared" si="33"/>
        <v>0</v>
      </c>
      <c r="AI245" s="11"/>
      <c r="AJ245" s="11"/>
      <c r="AK245" s="11"/>
      <c r="AL245" s="11"/>
      <c r="AN245" s="11"/>
      <c r="AO245" s="11"/>
      <c r="AP245" s="11"/>
    </row>
    <row r="246" spans="1:42" ht="15.75" customHeight="1">
      <c r="B246" s="11" t="s">
        <v>506</v>
      </c>
      <c r="C246" s="11" t="s">
        <v>507</v>
      </c>
      <c r="D246" s="11"/>
      <c r="E246" s="11"/>
      <c r="F246" s="11" t="s">
        <v>508</v>
      </c>
      <c r="G246" s="11"/>
      <c r="H246" s="11" t="s">
        <v>52</v>
      </c>
      <c r="I246" s="11"/>
      <c r="J246" s="11"/>
      <c r="K246" s="11"/>
      <c r="L246" s="11"/>
      <c r="M246" s="27"/>
      <c r="N246" s="27"/>
      <c r="P246" s="28">
        <f>Table1[[#This Row],[Real Sell ]]+Table1[[#This Row],[Shipping Income]]</f>
        <v>0</v>
      </c>
      <c r="S246" s="26">
        <f t="shared" si="34"/>
        <v>0</v>
      </c>
      <c r="T246" s="27">
        <f>Table1[[#This Row],[Unit Price]]+Table1[[#This Row],[Shipping Expense]]+Table1[[#This Row],[Amazon fees]]</f>
        <v>0</v>
      </c>
      <c r="U246" s="26">
        <f>Table1[[#This Row],[Total income]]-Table1[[#This Row],[Total Expense]]</f>
        <v>0</v>
      </c>
      <c r="V246" s="26">
        <f t="shared" si="35"/>
        <v>1.05</v>
      </c>
      <c r="W246" s="2">
        <v>0</v>
      </c>
      <c r="X246" s="2">
        <f>Table1[[#This Row],[Unit Price]]*Table1[[#This Row],[Quantity in Stock]]</f>
        <v>0</v>
      </c>
      <c r="Z246" s="29">
        <f t="shared" si="36"/>
        <v>0</v>
      </c>
      <c r="AC246" s="17">
        <f t="shared" si="30"/>
        <v>0</v>
      </c>
      <c r="AD246" s="18">
        <f t="shared" si="31"/>
        <v>0</v>
      </c>
      <c r="AE246" s="18">
        <f t="shared" si="32"/>
        <v>0</v>
      </c>
      <c r="AF246" s="18">
        <f t="shared" si="37"/>
        <v>0</v>
      </c>
      <c r="AG246" s="30">
        <f t="shared" si="33"/>
        <v>0</v>
      </c>
      <c r="AI246" s="11"/>
      <c r="AJ246" s="11"/>
      <c r="AK246" s="11"/>
      <c r="AL246" s="11"/>
      <c r="AN246" s="11"/>
      <c r="AO246" s="11"/>
      <c r="AP246" s="11"/>
    </row>
    <row r="247" spans="1:42" ht="15.75" customHeight="1">
      <c r="B247" s="11" t="s">
        <v>509</v>
      </c>
      <c r="C247" s="11" t="s">
        <v>510</v>
      </c>
      <c r="D247" s="11"/>
      <c r="E247" s="11"/>
      <c r="F247" s="11" t="s">
        <v>511</v>
      </c>
      <c r="G247" s="11"/>
      <c r="H247" s="11" t="s">
        <v>52</v>
      </c>
      <c r="I247" s="11"/>
      <c r="J247" s="11"/>
      <c r="K247" s="11"/>
      <c r="L247" s="11">
        <v>13</v>
      </c>
      <c r="M247" s="27"/>
      <c r="N247" s="27"/>
      <c r="P247" s="28">
        <f>Table1[[#This Row],[Real Sell ]]+Table1[[#This Row],[Shipping Income]]</f>
        <v>0</v>
      </c>
      <c r="S247" s="26">
        <f t="shared" si="34"/>
        <v>0</v>
      </c>
      <c r="T247" s="27">
        <f>Table1[[#This Row],[Unit Price]]+Table1[[#This Row],[Shipping Expense]]+Table1[[#This Row],[Amazon fees]]</f>
        <v>0</v>
      </c>
      <c r="U247" s="26">
        <f>Table1[[#This Row],[Total income]]-Table1[[#This Row],[Total Expense]]</f>
        <v>0</v>
      </c>
      <c r="V247" s="26">
        <f t="shared" si="35"/>
        <v>1.05</v>
      </c>
      <c r="W247" s="2">
        <v>0</v>
      </c>
      <c r="X247" s="2">
        <f>Table1[[#This Row],[Unit Price]]*Table1[[#This Row],[Quantity in Stock]]</f>
        <v>0</v>
      </c>
      <c r="Z247" s="29">
        <f t="shared" si="36"/>
        <v>0</v>
      </c>
      <c r="AC247" s="17">
        <f t="shared" si="30"/>
        <v>0</v>
      </c>
      <c r="AD247" s="18">
        <f t="shared" si="31"/>
        <v>0</v>
      </c>
      <c r="AE247" s="18">
        <f t="shared" si="32"/>
        <v>0</v>
      </c>
      <c r="AF247" s="18">
        <f t="shared" si="37"/>
        <v>0</v>
      </c>
      <c r="AG247" s="30">
        <f t="shared" si="33"/>
        <v>0</v>
      </c>
      <c r="AI247" s="11"/>
      <c r="AJ247" s="11"/>
      <c r="AK247" s="11"/>
      <c r="AL247" s="11"/>
      <c r="AN247" s="11"/>
      <c r="AO247" s="11"/>
      <c r="AP247" s="11"/>
    </row>
    <row r="248" spans="1:42" ht="15.75" customHeight="1">
      <c r="A248" s="1">
        <v>300011</v>
      </c>
      <c r="B248" s="1" t="s">
        <v>512</v>
      </c>
      <c r="C248" s="1" t="s">
        <v>513</v>
      </c>
      <c r="D248" s="1"/>
      <c r="E248" s="1"/>
      <c r="F248" s="1" t="s">
        <v>514</v>
      </c>
      <c r="G248" s="1"/>
      <c r="H248" s="1" t="s">
        <v>515</v>
      </c>
      <c r="I248" s="1"/>
      <c r="J248" s="1"/>
      <c r="K248" s="1"/>
      <c r="L248" s="1">
        <v>1</v>
      </c>
      <c r="M248" s="26"/>
      <c r="N248" s="26"/>
      <c r="O248" s="26"/>
      <c r="P248" s="26">
        <f>Table1[[#This Row],[Real Sell ]]+Table1[[#This Row],[Shipping Income]]</f>
        <v>0</v>
      </c>
      <c r="Q248" s="26"/>
      <c r="R248" s="26"/>
      <c r="S248" s="26">
        <f t="shared" si="34"/>
        <v>0</v>
      </c>
      <c r="T248" s="26">
        <f>Table1[[#This Row],[Unit Price]]+Table1[[#This Row],[Shipping Expense]]+Table1[[#This Row],[Amazon fees]]</f>
        <v>0</v>
      </c>
      <c r="U248" s="26">
        <f>Table1[[#This Row],[Total income]]-Table1[[#This Row],[Total Expense]]</f>
        <v>0</v>
      </c>
      <c r="V248" s="26">
        <f t="shared" si="35"/>
        <v>1.05</v>
      </c>
      <c r="W248" s="1">
        <v>43</v>
      </c>
      <c r="X248" s="7">
        <f>Table1[[#This Row],[Unit Price]]*Table1[[#This Row],[Quantity in Stock]]</f>
        <v>0</v>
      </c>
      <c r="Y248" s="20"/>
      <c r="Z248" s="20">
        <f t="shared" si="36"/>
        <v>0</v>
      </c>
      <c r="AA248" s="14">
        <v>120</v>
      </c>
      <c r="AB248" s="1"/>
      <c r="AC248" s="1">
        <f t="shared" si="30"/>
        <v>0</v>
      </c>
      <c r="AD248" s="10">
        <f t="shared" si="31"/>
        <v>0</v>
      </c>
      <c r="AE248" s="10">
        <f t="shared" si="32"/>
        <v>0</v>
      </c>
      <c r="AF248" s="10">
        <f t="shared" si="37"/>
        <v>0</v>
      </c>
      <c r="AG248" s="15">
        <f t="shared" si="33"/>
        <v>0</v>
      </c>
      <c r="AH248" s="1"/>
      <c r="AJ248" s="1"/>
      <c r="AK248" s="1"/>
      <c r="AL248" s="1"/>
      <c r="AN248" s="11"/>
      <c r="AO248" s="11"/>
      <c r="AP248" s="11"/>
    </row>
    <row r="249" spans="1:42" ht="15" customHeight="1">
      <c r="A249" s="2">
        <v>600045</v>
      </c>
      <c r="B249" s="11" t="s">
        <v>516</v>
      </c>
      <c r="C249" s="11" t="s">
        <v>517</v>
      </c>
      <c r="D249" s="11"/>
      <c r="E249" s="11"/>
      <c r="F249" s="11" t="s">
        <v>518</v>
      </c>
      <c r="G249" s="11"/>
      <c r="H249" s="11" t="s">
        <v>515</v>
      </c>
      <c r="I249" s="11"/>
      <c r="J249" s="11"/>
      <c r="K249" s="11"/>
      <c r="L249" s="11">
        <v>0</v>
      </c>
      <c r="M249" s="27"/>
      <c r="N249" s="27"/>
      <c r="P249" s="28">
        <f>Table1[[#This Row],[Real Sell ]]+Table1[[#This Row],[Shipping Income]]</f>
        <v>0</v>
      </c>
      <c r="S249" s="26">
        <f t="shared" si="34"/>
        <v>0</v>
      </c>
      <c r="T249" s="27">
        <f>Table1[[#This Row],[Unit Price]]+Table1[[#This Row],[Shipping Expense]]+Table1[[#This Row],[Amazon fees]]</f>
        <v>0</v>
      </c>
      <c r="U249" s="26">
        <f>Table1[[#This Row],[Total income]]-Table1[[#This Row],[Total Expense]]</f>
        <v>0</v>
      </c>
      <c r="V249" s="26">
        <f t="shared" si="35"/>
        <v>1.05</v>
      </c>
      <c r="W249" s="2">
        <v>7</v>
      </c>
      <c r="X249" s="2">
        <f>Table1[[#This Row],[Unit Price]]*Table1[[#This Row],[Quantity in Stock]]</f>
        <v>0</v>
      </c>
      <c r="Z249" s="22">
        <f t="shared" si="36"/>
        <v>0</v>
      </c>
      <c r="AC249" s="17">
        <f t="shared" si="30"/>
        <v>0</v>
      </c>
      <c r="AD249" s="18">
        <f t="shared" si="31"/>
        <v>0</v>
      </c>
      <c r="AE249" s="18">
        <f t="shared" si="32"/>
        <v>0</v>
      </c>
      <c r="AF249" s="18">
        <f t="shared" si="37"/>
        <v>0</v>
      </c>
      <c r="AG249" s="19">
        <f t="shared" si="33"/>
        <v>0</v>
      </c>
      <c r="AI249" s="11"/>
      <c r="AJ249" s="11"/>
      <c r="AK249" s="11"/>
      <c r="AL249" s="11"/>
      <c r="AN249" s="11"/>
      <c r="AO249" s="11"/>
      <c r="AP249" s="11"/>
    </row>
    <row r="250" spans="1:42" ht="15" customHeight="1">
      <c r="A250" s="2">
        <v>600058</v>
      </c>
      <c r="B250" s="11" t="s">
        <v>519</v>
      </c>
      <c r="C250" s="11" t="s">
        <v>520</v>
      </c>
      <c r="D250" s="11"/>
      <c r="E250" s="11"/>
      <c r="F250" s="11" t="s">
        <v>521</v>
      </c>
      <c r="G250" s="11"/>
      <c r="H250" s="11" t="s">
        <v>515</v>
      </c>
      <c r="I250" s="11"/>
      <c r="J250" s="11"/>
      <c r="K250" s="11"/>
      <c r="L250" s="11">
        <v>0</v>
      </c>
      <c r="M250" s="27"/>
      <c r="N250" s="27"/>
      <c r="P250" s="28">
        <f>Table1[[#This Row],[Real Sell ]]+Table1[[#This Row],[Shipping Income]]</f>
        <v>0</v>
      </c>
      <c r="S250" s="26">
        <f t="shared" si="34"/>
        <v>0</v>
      </c>
      <c r="T250" s="27">
        <f>Table1[[#This Row],[Unit Price]]+Table1[[#This Row],[Shipping Expense]]+Table1[[#This Row],[Amazon fees]]</f>
        <v>0</v>
      </c>
      <c r="U250" s="26">
        <f>Table1[[#This Row],[Total income]]-Table1[[#This Row],[Total Expense]]</f>
        <v>0</v>
      </c>
      <c r="V250" s="26">
        <f t="shared" si="35"/>
        <v>1.05</v>
      </c>
      <c r="W250" s="2">
        <v>1</v>
      </c>
      <c r="X250" s="2">
        <f>Table1[[#This Row],[Unit Price]]*Table1[[#This Row],[Quantity in Stock]]</f>
        <v>0</v>
      </c>
      <c r="Z250" s="22">
        <f t="shared" si="36"/>
        <v>0</v>
      </c>
      <c r="AC250" s="17">
        <f t="shared" si="30"/>
        <v>0</v>
      </c>
      <c r="AD250" s="18">
        <f t="shared" si="31"/>
        <v>0</v>
      </c>
      <c r="AE250" s="18">
        <f t="shared" si="32"/>
        <v>0</v>
      </c>
      <c r="AF250" s="18">
        <f t="shared" si="37"/>
        <v>0</v>
      </c>
      <c r="AG250" s="19">
        <f t="shared" si="33"/>
        <v>0</v>
      </c>
      <c r="AI250" s="11"/>
      <c r="AJ250" s="11"/>
      <c r="AK250" s="11"/>
      <c r="AL250" s="11"/>
      <c r="AN250" s="11"/>
      <c r="AO250" s="11"/>
      <c r="AP250" s="11"/>
    </row>
    <row r="251" spans="1:42" ht="15.75" customHeight="1">
      <c r="A251" s="2">
        <v>600060</v>
      </c>
      <c r="B251" s="11" t="s">
        <v>522</v>
      </c>
      <c r="C251" s="11" t="s">
        <v>523</v>
      </c>
      <c r="D251" s="11"/>
      <c r="E251" s="11"/>
      <c r="F251" s="11" t="s">
        <v>524</v>
      </c>
      <c r="G251" s="11"/>
      <c r="H251" s="11" t="s">
        <v>515</v>
      </c>
      <c r="I251" s="11"/>
      <c r="J251" s="11"/>
      <c r="K251" s="11"/>
      <c r="L251" s="11">
        <v>0</v>
      </c>
      <c r="M251" s="27"/>
      <c r="N251" s="27"/>
      <c r="P251" s="28">
        <f>Table1[[#This Row],[Real Sell ]]+Table1[[#This Row],[Shipping Income]]</f>
        <v>0</v>
      </c>
      <c r="S251" s="26">
        <f t="shared" si="34"/>
        <v>0</v>
      </c>
      <c r="T251" s="27">
        <f>Table1[[#This Row],[Unit Price]]+Table1[[#This Row],[Shipping Expense]]+Table1[[#This Row],[Amazon fees]]</f>
        <v>0</v>
      </c>
      <c r="U251" s="26">
        <f>Table1[[#This Row],[Total income]]-Table1[[#This Row],[Total Expense]]</f>
        <v>0</v>
      </c>
      <c r="V251" s="26">
        <f t="shared" si="35"/>
        <v>1.05</v>
      </c>
      <c r="W251" s="2">
        <v>1</v>
      </c>
      <c r="X251" s="2">
        <f>Table1[[#This Row],[Unit Price]]*Table1[[#This Row],[Quantity in Stock]]</f>
        <v>0</v>
      </c>
      <c r="Z251" s="22">
        <f t="shared" si="36"/>
        <v>0</v>
      </c>
      <c r="AC251" s="17">
        <f t="shared" si="30"/>
        <v>0</v>
      </c>
      <c r="AD251" s="18">
        <f t="shared" si="31"/>
        <v>0</v>
      </c>
      <c r="AE251" s="18">
        <f t="shared" si="32"/>
        <v>0</v>
      </c>
      <c r="AF251" s="18">
        <f t="shared" si="37"/>
        <v>0</v>
      </c>
      <c r="AG251" s="19">
        <f t="shared" si="33"/>
        <v>0</v>
      </c>
      <c r="AI251" s="11"/>
      <c r="AJ251" s="11"/>
      <c r="AK251" s="11"/>
      <c r="AL251" s="11"/>
      <c r="AN251" s="11"/>
      <c r="AO251" s="11"/>
      <c r="AP251" s="11"/>
    </row>
    <row r="252" spans="1:42" ht="15.75" customHeight="1">
      <c r="A252" s="2">
        <v>600074</v>
      </c>
      <c r="B252" s="11" t="s">
        <v>525</v>
      </c>
      <c r="C252" s="11" t="s">
        <v>526</v>
      </c>
      <c r="D252" s="11"/>
      <c r="E252" s="11"/>
      <c r="F252" s="11" t="s">
        <v>527</v>
      </c>
      <c r="G252" s="11"/>
      <c r="H252" s="11" t="s">
        <v>515</v>
      </c>
      <c r="I252" s="11"/>
      <c r="J252" s="11"/>
      <c r="K252" s="11"/>
      <c r="L252" s="11">
        <v>0</v>
      </c>
      <c r="M252" s="27"/>
      <c r="N252" s="27"/>
      <c r="P252" s="28">
        <f>Table1[[#This Row],[Real Sell ]]+Table1[[#This Row],[Shipping Income]]</f>
        <v>0</v>
      </c>
      <c r="S252" s="26">
        <f t="shared" si="34"/>
        <v>0</v>
      </c>
      <c r="T252" s="27">
        <f>Table1[[#This Row],[Unit Price]]+Table1[[#This Row],[Shipping Expense]]+Table1[[#This Row],[Amazon fees]]</f>
        <v>0</v>
      </c>
      <c r="U252" s="26">
        <f>Table1[[#This Row],[Total income]]-Table1[[#This Row],[Total Expense]]</f>
        <v>0</v>
      </c>
      <c r="V252" s="26">
        <f t="shared" si="35"/>
        <v>1.05</v>
      </c>
      <c r="W252" s="2" t="s">
        <v>468</v>
      </c>
      <c r="X252" s="2" t="e">
        <f>Table1[[#This Row],[Unit Price]]*Table1[[#This Row],[Quantity in Stock]]</f>
        <v>#VALUE!</v>
      </c>
      <c r="Z252" s="22">
        <f t="shared" si="36"/>
        <v>0</v>
      </c>
      <c r="AC252" s="17">
        <f t="shared" si="30"/>
        <v>0</v>
      </c>
      <c r="AD252" s="18">
        <f t="shared" si="31"/>
        <v>0</v>
      </c>
      <c r="AE252" s="18">
        <f t="shared" si="32"/>
        <v>0</v>
      </c>
      <c r="AF252" s="18">
        <f t="shared" si="37"/>
        <v>0</v>
      </c>
      <c r="AG252" s="19">
        <f t="shared" si="33"/>
        <v>0</v>
      </c>
      <c r="AI252" s="11"/>
      <c r="AJ252" s="11"/>
      <c r="AK252" s="11"/>
      <c r="AL252" s="11"/>
      <c r="AN252" s="11"/>
      <c r="AO252" s="11"/>
      <c r="AP252" s="11"/>
    </row>
    <row r="253" spans="1:42" ht="15" customHeight="1">
      <c r="A253" s="1">
        <v>300009</v>
      </c>
      <c r="B253" s="1" t="s">
        <v>528</v>
      </c>
      <c r="C253" s="1" t="s">
        <v>529</v>
      </c>
      <c r="D253" s="1" t="s">
        <v>990</v>
      </c>
      <c r="E253" s="1" t="s">
        <v>530</v>
      </c>
      <c r="F253" s="1" t="s">
        <v>531</v>
      </c>
      <c r="G253" s="1"/>
      <c r="H253" s="1" t="s">
        <v>532</v>
      </c>
      <c r="I253" s="1"/>
      <c r="J253" s="1"/>
      <c r="K253" s="1" t="s">
        <v>533</v>
      </c>
      <c r="L253" s="1">
        <v>1</v>
      </c>
      <c r="M253" s="26">
        <v>0</v>
      </c>
      <c r="N253" s="26">
        <v>20.99</v>
      </c>
      <c r="O253" s="26">
        <v>5.19</v>
      </c>
      <c r="P253" s="26">
        <f>Table1[[#This Row],[Real Sell ]]+Table1[[#This Row],[Shipping Income]]</f>
        <v>26.18</v>
      </c>
      <c r="Q253" s="26">
        <v>7.03</v>
      </c>
      <c r="R253" s="26">
        <v>5.9</v>
      </c>
      <c r="S253" s="26">
        <f t="shared" si="34"/>
        <v>0</v>
      </c>
      <c r="T253" s="26">
        <f>Table1[[#This Row],[Unit Price]]+Table1[[#This Row],[Shipping Expense]]+Table1[[#This Row],[Amazon fees]]</f>
        <v>12.93</v>
      </c>
      <c r="U253" s="26">
        <f>Table1[[#This Row],[Total income]]-Table1[[#This Row],[Total Expense]]</f>
        <v>13.25</v>
      </c>
      <c r="V253" s="26">
        <f t="shared" si="35"/>
        <v>15.9039</v>
      </c>
      <c r="W253" s="1">
        <v>642</v>
      </c>
      <c r="X253" s="7">
        <f>Table1[[#This Row],[Unit Price]]*Table1[[#This Row],[Quantity in Stock]]</f>
        <v>4513.26</v>
      </c>
      <c r="Y253" s="20">
        <v>0.1</v>
      </c>
      <c r="Z253" s="20">
        <f t="shared" si="36"/>
        <v>3</v>
      </c>
      <c r="AA253" s="14">
        <v>120</v>
      </c>
      <c r="AB253" s="1">
        <v>1.5</v>
      </c>
      <c r="AC253" s="1">
        <f t="shared" si="30"/>
        <v>0.15000000000000002</v>
      </c>
      <c r="AD253" s="10">
        <f t="shared" si="31"/>
        <v>12.15</v>
      </c>
      <c r="AE253" s="10">
        <f t="shared" si="32"/>
        <v>24.3</v>
      </c>
      <c r="AF253" s="10">
        <f t="shared" si="37"/>
        <v>12.15</v>
      </c>
      <c r="AG253" s="15">
        <f t="shared" si="33"/>
        <v>85.414500000000004</v>
      </c>
      <c r="AH253" s="1"/>
      <c r="AJ253" s="1"/>
      <c r="AK253" s="1"/>
      <c r="AL253" s="1"/>
      <c r="AN253" s="11"/>
      <c r="AO253" s="11"/>
      <c r="AP253" s="11"/>
    </row>
    <row r="254" spans="1:42" ht="14.25" customHeight="1">
      <c r="A254" s="1">
        <v>300005</v>
      </c>
      <c r="B254" s="1" t="s">
        <v>534</v>
      </c>
      <c r="C254" s="1" t="s">
        <v>535</v>
      </c>
      <c r="D254" s="1" t="s">
        <v>991</v>
      </c>
      <c r="E254" s="1" t="s">
        <v>536</v>
      </c>
      <c r="F254" s="1" t="s">
        <v>537</v>
      </c>
      <c r="G254" s="1"/>
      <c r="H254" s="1" t="s">
        <v>532</v>
      </c>
      <c r="I254" s="1"/>
      <c r="J254" s="1"/>
      <c r="K254" s="1" t="s">
        <v>533</v>
      </c>
      <c r="L254" s="1">
        <v>1</v>
      </c>
      <c r="M254" s="26">
        <v>0</v>
      </c>
      <c r="N254" s="26">
        <v>19.989999999999998</v>
      </c>
      <c r="O254" s="26">
        <v>5.22</v>
      </c>
      <c r="P254" s="26">
        <f>Table1[[#This Row],[Real Sell ]]+Table1[[#This Row],[Shipping Income]]</f>
        <v>25.209999999999997</v>
      </c>
      <c r="Q254" s="26">
        <v>5.25</v>
      </c>
      <c r="R254" s="26">
        <v>5.9</v>
      </c>
      <c r="S254" s="26">
        <f t="shared" si="34"/>
        <v>0</v>
      </c>
      <c r="T254" s="26">
        <f>Table1[[#This Row],[Unit Price]]+Table1[[#This Row],[Shipping Expense]]+Table1[[#This Row],[Amazon fees]]</f>
        <v>11.15</v>
      </c>
      <c r="U254" s="26">
        <f>Table1[[#This Row],[Total income]]-Table1[[#This Row],[Total Expense]]</f>
        <v>14.059999999999997</v>
      </c>
      <c r="V254" s="26">
        <f t="shared" si="35"/>
        <v>13.714500000000001</v>
      </c>
      <c r="W254" s="1">
        <v>551</v>
      </c>
      <c r="X254" s="7">
        <f>Table1[[#This Row],[Unit Price]]*Table1[[#This Row],[Quantity in Stock]]</f>
        <v>2892.75</v>
      </c>
      <c r="Y254" s="20">
        <v>0.1</v>
      </c>
      <c r="Z254" s="20">
        <f t="shared" si="36"/>
        <v>3</v>
      </c>
      <c r="AA254" s="14">
        <v>120</v>
      </c>
      <c r="AB254" s="1">
        <v>1.5</v>
      </c>
      <c r="AC254" s="1">
        <f t="shared" si="30"/>
        <v>0.15000000000000002</v>
      </c>
      <c r="AD254" s="10">
        <f t="shared" si="31"/>
        <v>12.15</v>
      </c>
      <c r="AE254" s="10">
        <f t="shared" si="32"/>
        <v>24.3</v>
      </c>
      <c r="AF254" s="10">
        <f t="shared" si="37"/>
        <v>12.15</v>
      </c>
      <c r="AG254" s="15">
        <f t="shared" si="33"/>
        <v>63.787500000000001</v>
      </c>
      <c r="AH254" s="1"/>
      <c r="AJ254" s="1"/>
      <c r="AK254" s="1"/>
      <c r="AL254" s="1"/>
      <c r="AN254" s="11"/>
      <c r="AO254" s="11"/>
      <c r="AP254" s="11"/>
    </row>
    <row r="255" spans="1:42" ht="17.25" customHeight="1">
      <c r="A255" s="2">
        <v>400005</v>
      </c>
      <c r="B255" s="11" t="s">
        <v>538</v>
      </c>
      <c r="C255" s="11" t="s">
        <v>539</v>
      </c>
      <c r="D255" s="11" t="s">
        <v>827</v>
      </c>
      <c r="E255" s="11" t="s">
        <v>540</v>
      </c>
      <c r="F255" s="11" t="s">
        <v>541</v>
      </c>
      <c r="G255" s="11"/>
      <c r="H255" s="11" t="s">
        <v>542</v>
      </c>
      <c r="I255" s="11"/>
      <c r="J255" s="11"/>
      <c r="K255" s="11" t="s">
        <v>543</v>
      </c>
      <c r="L255" s="11">
        <v>12</v>
      </c>
      <c r="M255" s="27">
        <v>0</v>
      </c>
      <c r="N255" s="27">
        <v>16.78</v>
      </c>
      <c r="O255" s="28">
        <v>10.119999999999999</v>
      </c>
      <c r="P255" s="28">
        <f>Table1[[#This Row],[Real Sell ]]+Table1[[#This Row],[Shipping Income]]</f>
        <v>26.9</v>
      </c>
      <c r="Q255" s="28">
        <v>7.89</v>
      </c>
      <c r="R255" s="28">
        <v>9.5</v>
      </c>
      <c r="S255" s="26">
        <f t="shared" si="34"/>
        <v>0</v>
      </c>
      <c r="T255" s="27">
        <f>Table1[[#This Row],[Unit Price]]+Table1[[#This Row],[Shipping Expense]]+Table1[[#This Row],[Amazon fees]]</f>
        <v>17.39</v>
      </c>
      <c r="U255" s="26">
        <f>Table1[[#This Row],[Total income]]-Table1[[#This Row],[Total Expense]]</f>
        <v>9.509999999999998</v>
      </c>
      <c r="V255" s="26">
        <f t="shared" si="35"/>
        <v>21.389700000000001</v>
      </c>
      <c r="W255" s="2">
        <v>24</v>
      </c>
      <c r="X255" s="2">
        <f>Table1[[#This Row],[Unit Price]]*Table1[[#This Row],[Quantity in Stock]]</f>
        <v>189.35999999999999</v>
      </c>
      <c r="Z255" s="22">
        <f t="shared" si="36"/>
        <v>0</v>
      </c>
      <c r="AC255" s="17">
        <f t="shared" si="30"/>
        <v>0</v>
      </c>
      <c r="AD255" s="18">
        <f t="shared" si="31"/>
        <v>0</v>
      </c>
      <c r="AE255" s="18">
        <f t="shared" si="32"/>
        <v>0</v>
      </c>
      <c r="AF255" s="18">
        <f t="shared" si="37"/>
        <v>0</v>
      </c>
      <c r="AG255" s="19">
        <f t="shared" si="33"/>
        <v>0</v>
      </c>
      <c r="AI255" s="11"/>
      <c r="AJ255" s="11"/>
      <c r="AK255" s="11"/>
      <c r="AL255" s="11"/>
      <c r="AN255" s="11"/>
      <c r="AO255" s="11"/>
      <c r="AP255" s="11"/>
    </row>
    <row r="256" spans="1:42" ht="16.5" customHeight="1">
      <c r="A256" s="2">
        <v>400002</v>
      </c>
      <c r="B256" s="11" t="s">
        <v>544</v>
      </c>
      <c r="C256" s="11" t="s">
        <v>545</v>
      </c>
      <c r="D256" s="11" t="s">
        <v>992</v>
      </c>
      <c r="E256" s="11" t="s">
        <v>546</v>
      </c>
      <c r="F256" s="11" t="s">
        <v>547</v>
      </c>
      <c r="G256" s="11"/>
      <c r="H256" s="11" t="s">
        <v>542</v>
      </c>
      <c r="I256" s="11"/>
      <c r="J256" s="11"/>
      <c r="K256" s="11" t="s">
        <v>543</v>
      </c>
      <c r="L256" s="11">
        <v>15</v>
      </c>
      <c r="M256" s="27">
        <v>0</v>
      </c>
      <c r="N256" s="27">
        <v>18.600000000000001</v>
      </c>
      <c r="O256" s="28">
        <v>11.72</v>
      </c>
      <c r="P256" s="28">
        <f>Table1[[#This Row],[Real Sell ]]+Table1[[#This Row],[Shipping Income]]</f>
        <v>30.32</v>
      </c>
      <c r="Q256" s="28">
        <v>10.37</v>
      </c>
      <c r="R256" s="28">
        <v>9.5</v>
      </c>
      <c r="S256" s="26">
        <f t="shared" si="34"/>
        <v>0</v>
      </c>
      <c r="T256" s="27">
        <f>Table1[[#This Row],[Unit Price]]+Table1[[#This Row],[Shipping Expense]]+Table1[[#This Row],[Amazon fees]]</f>
        <v>19.869999999999997</v>
      </c>
      <c r="U256" s="26">
        <f>Table1[[#This Row],[Total income]]-Table1[[#This Row],[Total Expense]]</f>
        <v>10.450000000000003</v>
      </c>
      <c r="V256" s="26">
        <f t="shared" si="35"/>
        <v>24.440099999999997</v>
      </c>
      <c r="W256" s="2">
        <v>19</v>
      </c>
      <c r="X256" s="2">
        <f>Table1[[#This Row],[Unit Price]]*Table1[[#This Row],[Quantity in Stock]]</f>
        <v>197.02999999999997</v>
      </c>
      <c r="Z256" s="22">
        <f t="shared" si="36"/>
        <v>0</v>
      </c>
      <c r="AC256" s="17">
        <f t="shared" si="30"/>
        <v>0</v>
      </c>
      <c r="AD256" s="18">
        <f t="shared" si="31"/>
        <v>0</v>
      </c>
      <c r="AE256" s="18">
        <f t="shared" si="32"/>
        <v>0</v>
      </c>
      <c r="AF256" s="18">
        <f t="shared" si="37"/>
        <v>0</v>
      </c>
      <c r="AG256" s="19">
        <f t="shared" si="33"/>
        <v>0</v>
      </c>
      <c r="AI256" s="11"/>
      <c r="AJ256" s="11"/>
      <c r="AK256" s="11"/>
      <c r="AL256" s="11"/>
      <c r="AN256" s="11"/>
      <c r="AO256" s="11"/>
      <c r="AP256" s="11"/>
    </row>
    <row r="257" spans="1:42" ht="15" customHeight="1">
      <c r="A257" s="2">
        <v>400012</v>
      </c>
      <c r="B257" s="11" t="s">
        <v>548</v>
      </c>
      <c r="C257" s="11" t="s">
        <v>549</v>
      </c>
      <c r="D257" s="11" t="s">
        <v>832</v>
      </c>
      <c r="E257" s="11" t="s">
        <v>550</v>
      </c>
      <c r="F257" s="11" t="s">
        <v>551</v>
      </c>
      <c r="G257" s="11"/>
      <c r="H257" s="11" t="s">
        <v>542</v>
      </c>
      <c r="I257" s="11"/>
      <c r="J257" s="11"/>
      <c r="K257" s="11" t="s">
        <v>543</v>
      </c>
      <c r="L257" s="11">
        <v>14</v>
      </c>
      <c r="M257" s="27">
        <v>0</v>
      </c>
      <c r="N257" s="27">
        <v>30</v>
      </c>
      <c r="O257" s="28">
        <v>7.99</v>
      </c>
      <c r="P257" s="28">
        <f>Table1[[#This Row],[Real Sell ]]+Table1[[#This Row],[Shipping Income]]</f>
        <v>37.99</v>
      </c>
      <c r="Q257" s="28">
        <v>11.02</v>
      </c>
      <c r="R257" s="28">
        <v>9.5</v>
      </c>
      <c r="S257" s="26">
        <f t="shared" si="34"/>
        <v>0</v>
      </c>
      <c r="T257" s="27">
        <f>Table1[[#This Row],[Unit Price]]+Table1[[#This Row],[Shipping Expense]]+Table1[[#This Row],[Amazon fees]]</f>
        <v>20.52</v>
      </c>
      <c r="U257" s="26">
        <f>Table1[[#This Row],[Total income]]-Table1[[#This Row],[Total Expense]]</f>
        <v>17.470000000000002</v>
      </c>
      <c r="V257" s="26">
        <f t="shared" si="35"/>
        <v>25.239599999999999</v>
      </c>
      <c r="W257" s="2">
        <v>13</v>
      </c>
      <c r="X257" s="2">
        <f>Table1[[#This Row],[Unit Price]]*Table1[[#This Row],[Quantity in Stock]]</f>
        <v>143.26</v>
      </c>
      <c r="Z257" s="22">
        <f t="shared" si="36"/>
        <v>0</v>
      </c>
      <c r="AC257" s="17">
        <f t="shared" si="30"/>
        <v>0</v>
      </c>
      <c r="AD257" s="18">
        <f t="shared" si="31"/>
        <v>0</v>
      </c>
      <c r="AE257" s="18">
        <f t="shared" si="32"/>
        <v>0</v>
      </c>
      <c r="AF257" s="18">
        <f t="shared" si="37"/>
        <v>0</v>
      </c>
      <c r="AG257" s="19">
        <f t="shared" si="33"/>
        <v>0</v>
      </c>
      <c r="AI257" s="11"/>
      <c r="AJ257" s="11"/>
      <c r="AK257" s="11"/>
      <c r="AL257" s="11"/>
      <c r="AN257" s="11"/>
      <c r="AO257" s="11"/>
      <c r="AP257" s="11"/>
    </row>
    <row r="258" spans="1:42" ht="16.5" customHeight="1">
      <c r="A258" s="2">
        <v>400006</v>
      </c>
      <c r="B258" s="11" t="s">
        <v>552</v>
      </c>
      <c r="C258" s="11" t="s">
        <v>553</v>
      </c>
      <c r="D258" s="11" t="s">
        <v>554</v>
      </c>
      <c r="E258" s="11" t="s">
        <v>555</v>
      </c>
      <c r="F258" s="11" t="s">
        <v>556</v>
      </c>
      <c r="G258" s="11"/>
      <c r="H258" s="11" t="s">
        <v>542</v>
      </c>
      <c r="I258" s="11"/>
      <c r="J258" s="11"/>
      <c r="K258" s="11" t="s">
        <v>543</v>
      </c>
      <c r="L258" s="11">
        <v>12</v>
      </c>
      <c r="M258" s="27">
        <v>0</v>
      </c>
      <c r="N258" s="27">
        <v>15.29</v>
      </c>
      <c r="O258" s="28">
        <v>12.69</v>
      </c>
      <c r="P258" s="28">
        <f>Table1[[#This Row],[Real Sell ]]+Table1[[#This Row],[Shipping Income]]</f>
        <v>27.979999999999997</v>
      </c>
      <c r="Q258" s="28">
        <v>7.92</v>
      </c>
      <c r="R258" s="28">
        <v>9.5</v>
      </c>
      <c r="S258" s="26">
        <f t="shared" si="34"/>
        <v>0</v>
      </c>
      <c r="T258" s="27">
        <f>Table1[[#This Row],[Unit Price]]+Table1[[#This Row],[Shipping Expense]]+Table1[[#This Row],[Amazon fees]]</f>
        <v>17.420000000000002</v>
      </c>
      <c r="U258" s="26">
        <f>Table1[[#This Row],[Total income]]-Table1[[#This Row],[Total Expense]]</f>
        <v>10.559999999999995</v>
      </c>
      <c r="V258" s="26">
        <f t="shared" si="35"/>
        <v>21.426600000000001</v>
      </c>
      <c r="W258" s="2">
        <v>12</v>
      </c>
      <c r="X258" s="2">
        <f>Table1[[#This Row],[Unit Price]]*Table1[[#This Row],[Quantity in Stock]]</f>
        <v>95.039999999999992</v>
      </c>
      <c r="Z258" s="22">
        <f t="shared" si="36"/>
        <v>0</v>
      </c>
      <c r="AC258" s="17">
        <f t="shared" si="30"/>
        <v>0</v>
      </c>
      <c r="AD258" s="18">
        <f t="shared" si="31"/>
        <v>0</v>
      </c>
      <c r="AE258" s="18">
        <f t="shared" si="32"/>
        <v>0</v>
      </c>
      <c r="AF258" s="18">
        <f t="shared" si="37"/>
        <v>0</v>
      </c>
      <c r="AG258" s="19">
        <f t="shared" si="33"/>
        <v>0</v>
      </c>
      <c r="AI258" s="11"/>
      <c r="AJ258" s="11"/>
      <c r="AK258" s="11"/>
      <c r="AL258" s="11"/>
      <c r="AN258" s="11"/>
      <c r="AO258" s="11"/>
      <c r="AP258" s="11"/>
    </row>
    <row r="259" spans="1:42" ht="15" customHeight="1">
      <c r="A259" s="2">
        <v>100043</v>
      </c>
      <c r="B259" s="11" t="s">
        <v>557</v>
      </c>
      <c r="C259" s="11" t="s">
        <v>558</v>
      </c>
      <c r="D259" s="11" t="s">
        <v>559</v>
      </c>
      <c r="E259" s="11" t="s">
        <v>560</v>
      </c>
      <c r="F259" s="11" t="s">
        <v>561</v>
      </c>
      <c r="G259" s="11"/>
      <c r="H259" s="11" t="s">
        <v>542</v>
      </c>
      <c r="I259" s="11"/>
      <c r="J259" s="11"/>
      <c r="K259" s="11" t="s">
        <v>562</v>
      </c>
      <c r="L259" s="11">
        <v>1.5</v>
      </c>
      <c r="M259" s="27">
        <v>0</v>
      </c>
      <c r="N259" s="27">
        <v>15.99</v>
      </c>
      <c r="O259" s="28">
        <v>5.47</v>
      </c>
      <c r="P259" s="28">
        <f>Table1[[#This Row],[Real Sell ]]+Table1[[#This Row],[Shipping Income]]</f>
        <v>21.46</v>
      </c>
      <c r="Q259" s="28">
        <v>5.95</v>
      </c>
      <c r="R259" s="28">
        <v>5.9</v>
      </c>
      <c r="S259" s="26">
        <f t="shared" si="34"/>
        <v>0</v>
      </c>
      <c r="T259" s="27">
        <f>Table1[[#This Row],[Unit Price]]+Table1[[#This Row],[Shipping Expense]]+Table1[[#This Row],[Amazon fees]]</f>
        <v>11.850000000000001</v>
      </c>
      <c r="U259" s="26">
        <f>Table1[[#This Row],[Total income]]-Table1[[#This Row],[Total Expense]]</f>
        <v>9.61</v>
      </c>
      <c r="V259" s="26">
        <f t="shared" si="35"/>
        <v>14.575500000000002</v>
      </c>
      <c r="W259" s="2">
        <v>3</v>
      </c>
      <c r="X259" s="2">
        <f>Table1[[#This Row],[Unit Price]]*Table1[[#This Row],[Quantity in Stock]]</f>
        <v>17.850000000000001</v>
      </c>
      <c r="Z259" s="22">
        <f t="shared" si="36"/>
        <v>0</v>
      </c>
      <c r="AC259" s="17">
        <f t="shared" si="30"/>
        <v>0</v>
      </c>
      <c r="AD259" s="18">
        <f t="shared" si="31"/>
        <v>0</v>
      </c>
      <c r="AE259" s="18">
        <f t="shared" si="32"/>
        <v>0</v>
      </c>
      <c r="AF259" s="18">
        <f t="shared" si="37"/>
        <v>0</v>
      </c>
      <c r="AG259" s="19">
        <f t="shared" si="33"/>
        <v>0</v>
      </c>
      <c r="AI259" s="11"/>
      <c r="AJ259" s="11"/>
      <c r="AK259" s="11"/>
      <c r="AL259" s="11"/>
      <c r="AN259" s="11"/>
      <c r="AO259" s="11"/>
      <c r="AP259" s="11"/>
    </row>
    <row r="260" spans="1:42" ht="13.5" customHeight="1">
      <c r="A260" s="2">
        <v>400011</v>
      </c>
      <c r="B260" s="11" t="s">
        <v>563</v>
      </c>
      <c r="C260" s="11" t="s">
        <v>564</v>
      </c>
      <c r="D260" s="11" t="s">
        <v>993</v>
      </c>
      <c r="E260" s="11" t="s">
        <v>565</v>
      </c>
      <c r="F260" s="11" t="s">
        <v>566</v>
      </c>
      <c r="G260" s="11"/>
      <c r="H260" s="11" t="s">
        <v>542</v>
      </c>
      <c r="I260" s="11"/>
      <c r="J260" s="11"/>
      <c r="K260" s="11" t="s">
        <v>543</v>
      </c>
      <c r="L260" s="11">
        <v>14</v>
      </c>
      <c r="M260" s="27">
        <v>0</v>
      </c>
      <c r="N260" s="27">
        <v>19</v>
      </c>
      <c r="O260" s="28">
        <v>9.92</v>
      </c>
      <c r="P260" s="28">
        <f>Table1[[#This Row],[Real Sell ]]+Table1[[#This Row],[Shipping Income]]</f>
        <v>28.92</v>
      </c>
      <c r="Q260" s="28">
        <v>7.8</v>
      </c>
      <c r="R260" s="28">
        <v>9.5</v>
      </c>
      <c r="S260" s="26">
        <f t="shared" si="34"/>
        <v>0</v>
      </c>
      <c r="T260" s="27">
        <f>Table1[[#This Row],[Unit Price]]+Table1[[#This Row],[Shipping Expense]]+Table1[[#This Row],[Amazon fees]]</f>
        <v>17.3</v>
      </c>
      <c r="U260" s="26">
        <f>Table1[[#This Row],[Total income]]-Table1[[#This Row],[Total Expense]]</f>
        <v>11.620000000000001</v>
      </c>
      <c r="V260" s="26">
        <f t="shared" si="35"/>
        <v>21.279</v>
      </c>
      <c r="W260" s="2">
        <v>0</v>
      </c>
      <c r="X260" s="2">
        <f>Table1[[#This Row],[Unit Price]]*Table1[[#This Row],[Quantity in Stock]]</f>
        <v>0</v>
      </c>
      <c r="Z260" s="22">
        <f t="shared" si="36"/>
        <v>0</v>
      </c>
      <c r="AC260" s="17">
        <f t="shared" si="30"/>
        <v>0</v>
      </c>
      <c r="AD260" s="18">
        <f t="shared" si="31"/>
        <v>0</v>
      </c>
      <c r="AE260" s="18">
        <f t="shared" si="32"/>
        <v>0</v>
      </c>
      <c r="AF260" s="18">
        <f t="shared" si="37"/>
        <v>0</v>
      </c>
      <c r="AG260" s="19">
        <f t="shared" si="33"/>
        <v>0</v>
      </c>
      <c r="AI260" s="11"/>
      <c r="AJ260" s="11"/>
      <c r="AK260" s="11"/>
      <c r="AL260" s="11"/>
      <c r="AN260" s="11"/>
      <c r="AO260" s="11"/>
      <c r="AP260" s="11"/>
    </row>
    <row r="261" spans="1:42" ht="13.5" customHeight="1">
      <c r="A261" s="2">
        <v>400003</v>
      </c>
      <c r="B261" s="11" t="s">
        <v>567</v>
      </c>
      <c r="C261" s="11" t="s">
        <v>568</v>
      </c>
      <c r="D261" s="11" t="s">
        <v>569</v>
      </c>
      <c r="E261" s="11" t="s">
        <v>570</v>
      </c>
      <c r="F261" s="11" t="s">
        <v>571</v>
      </c>
      <c r="G261" s="11"/>
      <c r="H261" s="11" t="s">
        <v>542</v>
      </c>
      <c r="I261" s="11"/>
      <c r="J261" s="11"/>
      <c r="K261" s="11" t="s">
        <v>543</v>
      </c>
      <c r="L261" s="11">
        <v>13</v>
      </c>
      <c r="M261" s="27">
        <v>0</v>
      </c>
      <c r="N261" s="27">
        <v>22.65</v>
      </c>
      <c r="O261" s="28">
        <v>12.29</v>
      </c>
      <c r="P261" s="28">
        <f>Table1[[#This Row],[Real Sell ]]+Table1[[#This Row],[Shipping Income]]</f>
        <v>34.94</v>
      </c>
      <c r="Q261" s="28">
        <v>9.5</v>
      </c>
      <c r="R261" s="28">
        <v>9.5</v>
      </c>
      <c r="S261" s="26">
        <f t="shared" si="34"/>
        <v>0</v>
      </c>
      <c r="T261" s="27">
        <f>Table1[[#This Row],[Unit Price]]+Table1[[#This Row],[Shipping Expense]]+Table1[[#This Row],[Amazon fees]]</f>
        <v>19</v>
      </c>
      <c r="U261" s="26">
        <f>Table1[[#This Row],[Total income]]-Table1[[#This Row],[Total Expense]]</f>
        <v>15.939999999999998</v>
      </c>
      <c r="V261" s="26">
        <f t="shared" si="35"/>
        <v>23.37</v>
      </c>
      <c r="W261" s="2">
        <v>0</v>
      </c>
      <c r="X261" s="2">
        <f>Table1[[#This Row],[Unit Price]]*Table1[[#This Row],[Quantity in Stock]]</f>
        <v>0</v>
      </c>
      <c r="Z261" s="22">
        <f t="shared" si="36"/>
        <v>0</v>
      </c>
      <c r="AC261" s="17">
        <f t="shared" si="30"/>
        <v>0</v>
      </c>
      <c r="AD261" s="18">
        <f t="shared" si="31"/>
        <v>0</v>
      </c>
      <c r="AE261" s="18">
        <f t="shared" si="32"/>
        <v>0</v>
      </c>
      <c r="AF261" s="18">
        <f t="shared" si="37"/>
        <v>0</v>
      </c>
      <c r="AG261" s="19">
        <f t="shared" si="33"/>
        <v>0</v>
      </c>
      <c r="AI261" s="11"/>
      <c r="AJ261" s="11"/>
      <c r="AK261" s="11"/>
      <c r="AL261" s="11"/>
      <c r="AN261" s="11"/>
      <c r="AO261" s="11"/>
      <c r="AP261" s="11"/>
    </row>
    <row r="262" spans="1:42" ht="13.5" customHeight="1">
      <c r="A262" s="2">
        <v>400007</v>
      </c>
      <c r="B262" s="11" t="s">
        <v>572</v>
      </c>
      <c r="C262" s="11" t="s">
        <v>573</v>
      </c>
      <c r="D262" s="11" t="s">
        <v>574</v>
      </c>
      <c r="E262" s="11" t="s">
        <v>575</v>
      </c>
      <c r="F262" s="11" t="s">
        <v>576</v>
      </c>
      <c r="G262" s="11"/>
      <c r="H262" s="11" t="s">
        <v>542</v>
      </c>
      <c r="I262" s="11"/>
      <c r="J262" s="11"/>
      <c r="K262" s="11" t="s">
        <v>543</v>
      </c>
      <c r="L262" s="11">
        <v>15.8</v>
      </c>
      <c r="M262" s="27">
        <v>0</v>
      </c>
      <c r="N262" s="27">
        <v>18.59</v>
      </c>
      <c r="O262" s="28">
        <v>12.39</v>
      </c>
      <c r="P262" s="28">
        <f>Table1[[#This Row],[Real Sell ]]+Table1[[#This Row],[Shipping Income]]</f>
        <v>30.98</v>
      </c>
      <c r="Q262" s="28">
        <v>11.4</v>
      </c>
      <c r="R262" s="28">
        <v>9.5</v>
      </c>
      <c r="S262" s="26">
        <f t="shared" si="34"/>
        <v>0</v>
      </c>
      <c r="T262" s="27">
        <f>Table1[[#This Row],[Unit Price]]+Table1[[#This Row],[Shipping Expense]]+Table1[[#This Row],[Amazon fees]]</f>
        <v>20.9</v>
      </c>
      <c r="U262" s="26">
        <f>Table1[[#This Row],[Total income]]-Table1[[#This Row],[Total Expense]]</f>
        <v>10.080000000000002</v>
      </c>
      <c r="V262" s="26">
        <f t="shared" si="35"/>
        <v>25.706999999999997</v>
      </c>
      <c r="W262" s="2">
        <v>0</v>
      </c>
      <c r="X262" s="2">
        <f>Table1[[#This Row],[Unit Price]]*Table1[[#This Row],[Quantity in Stock]]</f>
        <v>0</v>
      </c>
      <c r="Z262" s="22">
        <f t="shared" si="36"/>
        <v>0</v>
      </c>
      <c r="AC262" s="17">
        <f t="shared" si="30"/>
        <v>0</v>
      </c>
      <c r="AD262" s="18">
        <f t="shared" si="31"/>
        <v>0</v>
      </c>
      <c r="AE262" s="18">
        <f t="shared" si="32"/>
        <v>0</v>
      </c>
      <c r="AF262" s="18">
        <f t="shared" si="37"/>
        <v>0</v>
      </c>
      <c r="AG262" s="19">
        <f t="shared" si="33"/>
        <v>0</v>
      </c>
      <c r="AI262" s="11"/>
      <c r="AJ262" s="11"/>
      <c r="AK262" s="11"/>
      <c r="AL262" s="11"/>
      <c r="AN262" s="11"/>
      <c r="AO262" s="11"/>
      <c r="AP262" s="11"/>
    </row>
    <row r="263" spans="1:42" ht="13.5" customHeight="1">
      <c r="A263" s="2">
        <v>400009</v>
      </c>
      <c r="B263" s="11" t="s">
        <v>577</v>
      </c>
      <c r="C263" s="11"/>
      <c r="D263" s="11" t="s">
        <v>578</v>
      </c>
      <c r="E263" s="11" t="s">
        <v>579</v>
      </c>
      <c r="F263" s="11" t="s">
        <v>580</v>
      </c>
      <c r="G263" s="11"/>
      <c r="H263" s="11" t="s">
        <v>542</v>
      </c>
      <c r="I263" s="11"/>
      <c r="J263" s="11"/>
      <c r="K263" s="11" t="s">
        <v>543</v>
      </c>
      <c r="L263" s="11">
        <v>10</v>
      </c>
      <c r="M263" s="27">
        <v>0</v>
      </c>
      <c r="N263" s="27">
        <v>18.149999999999999</v>
      </c>
      <c r="O263" s="28">
        <v>11.24</v>
      </c>
      <c r="P263" s="28">
        <f>Table1[[#This Row],[Real Sell ]]+Table1[[#This Row],[Shipping Income]]</f>
        <v>29.39</v>
      </c>
      <c r="Q263" s="28">
        <v>6.78</v>
      </c>
      <c r="R263" s="28">
        <v>9.5</v>
      </c>
      <c r="S263" s="26">
        <f t="shared" si="34"/>
        <v>0</v>
      </c>
      <c r="T263" s="27">
        <f>Table1[[#This Row],[Unit Price]]+Table1[[#This Row],[Shipping Expense]]+Table1[[#This Row],[Amazon fees]]</f>
        <v>16.28</v>
      </c>
      <c r="U263" s="26">
        <f>Table1[[#This Row],[Total income]]-Table1[[#This Row],[Total Expense]]</f>
        <v>13.11</v>
      </c>
      <c r="V263" s="26">
        <f t="shared" si="35"/>
        <v>20.0244</v>
      </c>
      <c r="W263" s="2">
        <v>0</v>
      </c>
      <c r="X263" s="2">
        <f>Table1[[#This Row],[Unit Price]]*Table1[[#This Row],[Quantity in Stock]]</f>
        <v>0</v>
      </c>
      <c r="Z263" s="22">
        <f t="shared" si="36"/>
        <v>0</v>
      </c>
      <c r="AC263" s="17">
        <f t="shared" ref="AC263:AC325" si="38">AB263*Y263</f>
        <v>0</v>
      </c>
      <c r="AD263" s="18">
        <f t="shared" ref="AD263:AD325" si="39">Y263*AA263+AC263</f>
        <v>0</v>
      </c>
      <c r="AE263" s="18">
        <f t="shared" ref="AE263:AE325" si="40">AD263+AD263</f>
        <v>0</v>
      </c>
      <c r="AF263" s="18">
        <f t="shared" si="37"/>
        <v>0</v>
      </c>
      <c r="AG263" s="19">
        <f t="shared" ref="AG263:AG326" si="41">AF263*Q263</f>
        <v>0</v>
      </c>
      <c r="AI263" s="11"/>
      <c r="AJ263" s="11"/>
      <c r="AK263" s="11"/>
      <c r="AL263" s="11"/>
      <c r="AN263" s="11"/>
      <c r="AO263" s="11"/>
      <c r="AP263" s="11"/>
    </row>
    <row r="264" spans="1:42" ht="13.5" customHeight="1">
      <c r="A264" s="2">
        <v>600010</v>
      </c>
      <c r="B264" s="11" t="s">
        <v>581</v>
      </c>
      <c r="C264" s="11" t="s">
        <v>582</v>
      </c>
      <c r="D264" s="11" t="s">
        <v>583</v>
      </c>
      <c r="E264" s="11" t="s">
        <v>584</v>
      </c>
      <c r="F264" s="11" t="s">
        <v>585</v>
      </c>
      <c r="G264" s="11"/>
      <c r="H264" s="11" t="s">
        <v>586</v>
      </c>
      <c r="I264" s="11"/>
      <c r="J264" s="11"/>
      <c r="K264" s="11" t="s">
        <v>587</v>
      </c>
      <c r="L264" s="11">
        <v>0</v>
      </c>
      <c r="M264" s="27">
        <v>0</v>
      </c>
      <c r="N264" s="27">
        <v>4</v>
      </c>
      <c r="O264" s="28">
        <v>4.6399999999999997</v>
      </c>
      <c r="P264" s="28">
        <f>Table1[[#This Row],[Real Sell ]]+Table1[[#This Row],[Shipping Income]]</f>
        <v>8.64</v>
      </c>
      <c r="Q264" s="28">
        <v>0.35</v>
      </c>
      <c r="R264" s="28">
        <v>3.5</v>
      </c>
      <c r="S264" s="26">
        <f t="shared" ref="S264:S326" si="42">calc()-1</f>
        <v>0</v>
      </c>
      <c r="T264" s="27">
        <f>Table1[[#This Row],[Unit Price]]+Table1[[#This Row],[Shipping Expense]]+Table1[[#This Row],[Amazon fees]]</f>
        <v>3.85</v>
      </c>
      <c r="U264" s="26">
        <f>Table1[[#This Row],[Total income]]-Table1[[#This Row],[Total Expense]]</f>
        <v>4.7900000000000009</v>
      </c>
      <c r="V264" s="26">
        <f t="shared" ref="V264:V327" si="43">IF(T264&gt;5.65,(T264*0.23)+T264,IF(AND(T264&gt;5,T264&lt;=5.65),(T264*0.25)+T264,IF(AND(T264&gt;=4,T264&lt;5),(T264*0.3)+T264,IF(AND(T264&gt;=3,T264&lt;4),(T264*0.39)+T264,IF(AND(T264&gt;=2,T264&lt;3),(T264*0.55)+T264,IF(AND(T264&gt;=1.06,T264&lt;2),(T264*1)+T264,IF(T264&lt;=1.05,1.05)))))))</f>
        <v>5.3514999999999997</v>
      </c>
      <c r="W264" s="2">
        <v>0</v>
      </c>
      <c r="X264" s="2">
        <f>Table1[[#This Row],[Unit Price]]*Table1[[#This Row],[Quantity in Stock]]</f>
        <v>0</v>
      </c>
      <c r="Z264" s="29">
        <f t="shared" si="36"/>
        <v>0</v>
      </c>
      <c r="AC264" s="17">
        <f t="shared" si="38"/>
        <v>0</v>
      </c>
      <c r="AD264" s="18">
        <f t="shared" si="39"/>
        <v>0</v>
      </c>
      <c r="AE264" s="18">
        <f t="shared" si="40"/>
        <v>0</v>
      </c>
      <c r="AF264" s="18">
        <f t="shared" si="37"/>
        <v>0</v>
      </c>
      <c r="AG264" s="30">
        <f t="shared" si="41"/>
        <v>0</v>
      </c>
      <c r="AI264" s="11"/>
      <c r="AJ264" s="11"/>
      <c r="AK264" s="11"/>
      <c r="AL264" s="11"/>
      <c r="AN264" s="11"/>
      <c r="AO264" s="11"/>
      <c r="AP264" s="11"/>
    </row>
    <row r="265" spans="1:42" ht="13.5" customHeight="1">
      <c r="A265" s="1">
        <v>1</v>
      </c>
      <c r="B265" s="1" t="s">
        <v>588</v>
      </c>
      <c r="C265" s="1" t="s">
        <v>589</v>
      </c>
      <c r="D265" s="1" t="s">
        <v>590</v>
      </c>
      <c r="E265" s="1" t="s">
        <v>591</v>
      </c>
      <c r="F265" s="1" t="s">
        <v>592</v>
      </c>
      <c r="G265" s="1"/>
      <c r="H265" s="1" t="s">
        <v>593</v>
      </c>
      <c r="I265" s="1"/>
      <c r="J265" s="1"/>
      <c r="K265" s="1" t="s">
        <v>533</v>
      </c>
      <c r="L265" s="1">
        <v>1</v>
      </c>
      <c r="M265" s="26">
        <v>0</v>
      </c>
      <c r="N265" s="26">
        <v>17.989999999999998</v>
      </c>
      <c r="O265" s="26">
        <v>4.9400000000000004</v>
      </c>
      <c r="P265" s="26">
        <f>Table1[[#This Row],[Real Sell ]]+Table1[[#This Row],[Shipping Income]]</f>
        <v>22.93</v>
      </c>
      <c r="Q265" s="26">
        <v>5.55</v>
      </c>
      <c r="R265" s="26">
        <v>5.9</v>
      </c>
      <c r="S265" s="26">
        <f t="shared" si="42"/>
        <v>0</v>
      </c>
      <c r="T265" s="26">
        <f>Table1[[#This Row],[Unit Price]]+Table1[[#This Row],[Shipping Expense]]+Table1[[#This Row],[Amazon fees]]</f>
        <v>11.45</v>
      </c>
      <c r="U265" s="26">
        <f>Table1[[#This Row],[Total income]]-Table1[[#This Row],[Total Expense]]</f>
        <v>11.48</v>
      </c>
      <c r="V265" s="26">
        <f t="shared" si="43"/>
        <v>14.083499999999999</v>
      </c>
      <c r="W265" s="1">
        <v>1616</v>
      </c>
      <c r="X265" s="7">
        <f>Table1[[#This Row],[Unit Price]]*Table1[[#This Row],[Quantity in Stock]]</f>
        <v>8968.7999999999993</v>
      </c>
      <c r="Y265" s="20">
        <v>0.1</v>
      </c>
      <c r="Z265" s="20">
        <f t="shared" si="36"/>
        <v>3</v>
      </c>
      <c r="AA265" s="14">
        <v>120</v>
      </c>
      <c r="AB265" s="1">
        <v>1.5</v>
      </c>
      <c r="AC265" s="1">
        <f t="shared" si="38"/>
        <v>0.15000000000000002</v>
      </c>
      <c r="AD265" s="10">
        <f t="shared" si="39"/>
        <v>12.15</v>
      </c>
      <c r="AE265" s="10">
        <f t="shared" si="40"/>
        <v>24.3</v>
      </c>
      <c r="AF265" s="10">
        <f t="shared" si="37"/>
        <v>12.15</v>
      </c>
      <c r="AG265" s="15">
        <f t="shared" si="41"/>
        <v>67.432500000000005</v>
      </c>
      <c r="AH265" s="1"/>
      <c r="AJ265" s="1"/>
      <c r="AK265" s="1"/>
      <c r="AL265" s="1"/>
      <c r="AN265" s="11"/>
      <c r="AO265" s="11"/>
      <c r="AP265" s="11"/>
    </row>
    <row r="266" spans="1:42" ht="13.5" customHeight="1">
      <c r="A266" s="1">
        <v>100011</v>
      </c>
      <c r="B266" s="1" t="s">
        <v>594</v>
      </c>
      <c r="C266" s="1" t="s">
        <v>595</v>
      </c>
      <c r="D266" s="1" t="s">
        <v>596</v>
      </c>
      <c r="E266" s="1" t="s">
        <v>597</v>
      </c>
      <c r="F266" s="1" t="s">
        <v>598</v>
      </c>
      <c r="G266" s="1"/>
      <c r="H266" s="1" t="s">
        <v>593</v>
      </c>
      <c r="I266" s="1"/>
      <c r="J266" s="1"/>
      <c r="K266" s="1" t="s">
        <v>562</v>
      </c>
      <c r="L266" s="1">
        <v>1.5</v>
      </c>
      <c r="M266" s="26">
        <v>0</v>
      </c>
      <c r="N266" s="26">
        <v>10.99</v>
      </c>
      <c r="O266" s="26">
        <v>4.99</v>
      </c>
      <c r="P266" s="26">
        <f>Table1[[#This Row],[Real Sell ]]+Table1[[#This Row],[Shipping Income]]</f>
        <v>15.98</v>
      </c>
      <c r="Q266" s="26">
        <v>3.14</v>
      </c>
      <c r="R266" s="26">
        <v>5.9</v>
      </c>
      <c r="S266" s="26">
        <f t="shared" si="42"/>
        <v>0</v>
      </c>
      <c r="T266" s="26">
        <f>Table1[[#This Row],[Unit Price]]+Table1[[#This Row],[Shipping Expense]]+Table1[[#This Row],[Amazon fees]]</f>
        <v>9.0400000000000009</v>
      </c>
      <c r="U266" s="26">
        <f>Table1[[#This Row],[Total income]]-Table1[[#This Row],[Total Expense]]</f>
        <v>6.9399999999999995</v>
      </c>
      <c r="V266" s="26">
        <f t="shared" si="43"/>
        <v>11.119200000000001</v>
      </c>
      <c r="W266" s="1">
        <v>848</v>
      </c>
      <c r="X266" s="7">
        <f>Table1[[#This Row],[Unit Price]]*Table1[[#This Row],[Quantity in Stock]]</f>
        <v>2662.7200000000003</v>
      </c>
      <c r="Y266" s="20">
        <v>9.8000000000000007</v>
      </c>
      <c r="Z266" s="20">
        <f t="shared" si="36"/>
        <v>294</v>
      </c>
      <c r="AA266" s="14">
        <v>120</v>
      </c>
      <c r="AB266" s="1">
        <v>20</v>
      </c>
      <c r="AC266" s="1">
        <f t="shared" si="38"/>
        <v>196</v>
      </c>
      <c r="AD266" s="10">
        <f t="shared" si="39"/>
        <v>1372</v>
      </c>
      <c r="AE266" s="10">
        <f t="shared" si="40"/>
        <v>2744</v>
      </c>
      <c r="AF266" s="10">
        <f t="shared" si="37"/>
        <v>1372</v>
      </c>
      <c r="AG266" s="15">
        <f t="shared" si="41"/>
        <v>4308.08</v>
      </c>
      <c r="AH266" s="1"/>
      <c r="AJ266" s="1"/>
      <c r="AK266" s="1"/>
      <c r="AL266" s="1"/>
      <c r="AN266" s="11"/>
      <c r="AO266" s="11"/>
      <c r="AP266" s="11"/>
    </row>
    <row r="267" spans="1:42" ht="13.5" customHeight="1">
      <c r="A267" s="1">
        <v>300008</v>
      </c>
      <c r="B267" s="1" t="s">
        <v>599</v>
      </c>
      <c r="C267" s="1" t="s">
        <v>529</v>
      </c>
      <c r="D267" s="1" t="s">
        <v>600</v>
      </c>
      <c r="E267" s="1" t="s">
        <v>601</v>
      </c>
      <c r="F267" s="1" t="s">
        <v>602</v>
      </c>
      <c r="G267" s="1"/>
      <c r="H267" s="1" t="s">
        <v>593</v>
      </c>
      <c r="I267" s="1"/>
      <c r="J267" s="1"/>
      <c r="K267" s="1" t="s">
        <v>533</v>
      </c>
      <c r="L267" s="1">
        <v>1</v>
      </c>
      <c r="M267" s="26">
        <v>0</v>
      </c>
      <c r="N267" s="26">
        <v>20.99</v>
      </c>
      <c r="O267" s="26">
        <v>5.19</v>
      </c>
      <c r="P267" s="26">
        <f>Table1[[#This Row],[Real Sell ]]+Table1[[#This Row],[Shipping Income]]</f>
        <v>26.18</v>
      </c>
      <c r="Q267" s="26">
        <v>7.03</v>
      </c>
      <c r="R267" s="26">
        <v>5.9</v>
      </c>
      <c r="S267" s="26">
        <f t="shared" si="42"/>
        <v>0</v>
      </c>
      <c r="T267" s="26">
        <f>Table1[[#This Row],[Unit Price]]+Table1[[#This Row],[Shipping Expense]]+Table1[[#This Row],[Amazon fees]]</f>
        <v>12.93</v>
      </c>
      <c r="U267" s="26">
        <f>Table1[[#This Row],[Total income]]-Table1[[#This Row],[Total Expense]]</f>
        <v>13.25</v>
      </c>
      <c r="V267" s="26">
        <f t="shared" si="43"/>
        <v>15.9039</v>
      </c>
      <c r="W267" s="1">
        <v>2387</v>
      </c>
      <c r="X267" s="7">
        <f>Table1[[#This Row],[Unit Price]]*Table1[[#This Row],[Quantity in Stock]]</f>
        <v>16780.61</v>
      </c>
      <c r="Y267" s="20">
        <v>0.9</v>
      </c>
      <c r="Z267" s="20">
        <f t="shared" si="36"/>
        <v>27</v>
      </c>
      <c r="AA267" s="14">
        <v>120</v>
      </c>
      <c r="AB267" s="1">
        <v>13.5</v>
      </c>
      <c r="AC267" s="1">
        <f t="shared" si="38"/>
        <v>12.15</v>
      </c>
      <c r="AD267" s="10">
        <f t="shared" si="39"/>
        <v>120.15</v>
      </c>
      <c r="AE267" s="10">
        <f t="shared" si="40"/>
        <v>240.3</v>
      </c>
      <c r="AF267" s="10">
        <f t="shared" si="37"/>
        <v>120.15</v>
      </c>
      <c r="AG267" s="15">
        <f t="shared" si="41"/>
        <v>844.6545000000001</v>
      </c>
      <c r="AH267" s="1"/>
      <c r="AJ267" s="1"/>
      <c r="AK267" s="1"/>
      <c r="AL267" s="1"/>
      <c r="AN267" s="11"/>
      <c r="AO267" s="11"/>
      <c r="AP267" s="11"/>
    </row>
    <row r="268" spans="1:42" ht="13.5" customHeight="1">
      <c r="A268" s="1">
        <v>200011</v>
      </c>
      <c r="B268" s="1" t="s">
        <v>603</v>
      </c>
      <c r="C268" s="1" t="s">
        <v>604</v>
      </c>
      <c r="D268" s="1" t="s">
        <v>605</v>
      </c>
      <c r="E268" s="1" t="s">
        <v>606</v>
      </c>
      <c r="F268" s="1" t="s">
        <v>607</v>
      </c>
      <c r="G268" s="1"/>
      <c r="H268" s="1" t="s">
        <v>593</v>
      </c>
      <c r="I268" s="1"/>
      <c r="J268" s="1"/>
      <c r="K268" s="1" t="s">
        <v>533</v>
      </c>
      <c r="L268" s="1">
        <v>1</v>
      </c>
      <c r="M268" s="26">
        <v>0</v>
      </c>
      <c r="N268" s="26">
        <v>8.5</v>
      </c>
      <c r="O268" s="26">
        <v>4.74</v>
      </c>
      <c r="P268" s="26">
        <f>Table1[[#This Row],[Real Sell ]]+Table1[[#This Row],[Shipping Income]]</f>
        <v>13.24</v>
      </c>
      <c r="Q268" s="26">
        <v>2.81</v>
      </c>
      <c r="R268" s="26">
        <v>5.9</v>
      </c>
      <c r="S268" s="26">
        <f t="shared" si="42"/>
        <v>0</v>
      </c>
      <c r="T268" s="26">
        <f>Table1[[#This Row],[Unit Price]]+Table1[[#This Row],[Shipping Expense]]+Table1[[#This Row],[Amazon fees]]</f>
        <v>8.7100000000000009</v>
      </c>
      <c r="U268" s="26">
        <f>Table1[[#This Row],[Total income]]-Table1[[#This Row],[Total Expense]]</f>
        <v>4.5299999999999994</v>
      </c>
      <c r="V268" s="26">
        <f t="shared" si="43"/>
        <v>10.7133</v>
      </c>
      <c r="W268" s="1">
        <v>600</v>
      </c>
      <c r="X268" s="7">
        <f>Table1[[#This Row],[Unit Price]]*Table1[[#This Row],[Quantity in Stock]]</f>
        <v>1686</v>
      </c>
      <c r="Y268" s="20">
        <v>0.1</v>
      </c>
      <c r="Z268" s="20">
        <f t="shared" ref="Z268:Z330" si="44">Y268*30</f>
        <v>3</v>
      </c>
      <c r="AA268" s="14">
        <v>120</v>
      </c>
      <c r="AB268" s="1">
        <v>1.5</v>
      </c>
      <c r="AC268" s="1">
        <f t="shared" si="38"/>
        <v>0.15000000000000002</v>
      </c>
      <c r="AD268" s="10">
        <f t="shared" si="39"/>
        <v>12.15</v>
      </c>
      <c r="AE268" s="10">
        <f t="shared" si="40"/>
        <v>24.3</v>
      </c>
      <c r="AF268" s="10">
        <f t="shared" si="37"/>
        <v>12.15</v>
      </c>
      <c r="AG268" s="15">
        <f t="shared" si="41"/>
        <v>34.141500000000001</v>
      </c>
      <c r="AH268" s="1"/>
      <c r="AI268" s="2">
        <v>60</v>
      </c>
      <c r="AJ268" s="1"/>
      <c r="AK268" s="1"/>
      <c r="AL268" s="1"/>
      <c r="AN268" s="11"/>
      <c r="AO268" s="11"/>
      <c r="AP268" s="11"/>
    </row>
    <row r="269" spans="1:42" ht="13.5" customHeight="1">
      <c r="A269" s="1">
        <v>300003</v>
      </c>
      <c r="B269" s="1" t="s">
        <v>608</v>
      </c>
      <c r="C269" s="1" t="s">
        <v>589</v>
      </c>
      <c r="D269" s="1" t="s">
        <v>590</v>
      </c>
      <c r="E269" s="1" t="s">
        <v>609</v>
      </c>
      <c r="F269" s="1" t="s">
        <v>610</v>
      </c>
      <c r="G269" s="1"/>
      <c r="H269" s="1" t="s">
        <v>593</v>
      </c>
      <c r="I269" s="1"/>
      <c r="J269" s="1"/>
      <c r="K269" s="1" t="s">
        <v>533</v>
      </c>
      <c r="L269" s="1">
        <v>1</v>
      </c>
      <c r="M269" s="26">
        <v>0</v>
      </c>
      <c r="N269" s="26">
        <v>15.5</v>
      </c>
      <c r="O269" s="26">
        <v>4.84</v>
      </c>
      <c r="P269" s="26">
        <f>Table1[[#This Row],[Real Sell ]]+Table1[[#This Row],[Shipping Income]]</f>
        <v>20.34</v>
      </c>
      <c r="Q269" s="26">
        <v>5.55</v>
      </c>
      <c r="R269" s="26">
        <v>5.9</v>
      </c>
      <c r="S269" s="26">
        <f t="shared" si="42"/>
        <v>0</v>
      </c>
      <c r="T269" s="26">
        <f>Table1[[#This Row],[Unit Price]]+Table1[[#This Row],[Shipping Expense]]+Table1[[#This Row],[Amazon fees]]</f>
        <v>11.45</v>
      </c>
      <c r="U269" s="26">
        <f>Table1[[#This Row],[Total income]]-Table1[[#This Row],[Total Expense]]</f>
        <v>8.89</v>
      </c>
      <c r="V269" s="26">
        <f t="shared" si="43"/>
        <v>14.083499999999999</v>
      </c>
      <c r="W269" s="1">
        <v>1814</v>
      </c>
      <c r="X269" s="7">
        <f>Table1[[#This Row],[Unit Price]]*Table1[[#This Row],[Quantity in Stock]]</f>
        <v>10067.699999999999</v>
      </c>
      <c r="Y269" s="20">
        <v>0.1</v>
      </c>
      <c r="Z269" s="20">
        <f t="shared" si="44"/>
        <v>3</v>
      </c>
      <c r="AA269" s="14">
        <v>120</v>
      </c>
      <c r="AB269" s="1">
        <v>1.5</v>
      </c>
      <c r="AC269" s="1">
        <f t="shared" si="38"/>
        <v>0.15000000000000002</v>
      </c>
      <c r="AD269" s="10">
        <f t="shared" si="39"/>
        <v>12.15</v>
      </c>
      <c r="AE269" s="10">
        <f t="shared" si="40"/>
        <v>24.3</v>
      </c>
      <c r="AF269" s="10">
        <f t="shared" si="37"/>
        <v>12.15</v>
      </c>
      <c r="AG269" s="15">
        <f t="shared" si="41"/>
        <v>67.432500000000005</v>
      </c>
      <c r="AH269" s="1"/>
      <c r="AJ269" s="1"/>
      <c r="AK269" s="1"/>
      <c r="AL269" s="1"/>
      <c r="AN269" s="11"/>
      <c r="AO269" s="11"/>
      <c r="AP269" s="11"/>
    </row>
    <row r="270" spans="1:42" ht="13.5" customHeight="1">
      <c r="A270" s="1">
        <v>400001</v>
      </c>
      <c r="B270" s="1" t="s">
        <v>611</v>
      </c>
      <c r="C270" s="1" t="s">
        <v>612</v>
      </c>
      <c r="D270" s="1" t="s">
        <v>994</v>
      </c>
      <c r="E270" s="1" t="s">
        <v>613</v>
      </c>
      <c r="F270" s="1" t="s">
        <v>614</v>
      </c>
      <c r="G270" s="1"/>
      <c r="H270" s="1" t="s">
        <v>593</v>
      </c>
      <c r="I270" s="1"/>
      <c r="J270" s="1"/>
      <c r="K270" s="1" t="s">
        <v>543</v>
      </c>
      <c r="L270" s="1">
        <v>13</v>
      </c>
      <c r="M270" s="26">
        <v>0</v>
      </c>
      <c r="N270" s="26">
        <v>21</v>
      </c>
      <c r="O270" s="26">
        <v>14.22</v>
      </c>
      <c r="P270" s="26">
        <f>Table1[[#This Row],[Real Sell ]]+Table1[[#This Row],[Shipping Income]]</f>
        <v>35.22</v>
      </c>
      <c r="Q270" s="26">
        <v>10.72</v>
      </c>
      <c r="R270" s="26">
        <v>9.5</v>
      </c>
      <c r="S270" s="26">
        <f t="shared" si="42"/>
        <v>0</v>
      </c>
      <c r="T270" s="26">
        <f>Table1[[#This Row],[Unit Price]]+Table1[[#This Row],[Shipping Expense]]+Table1[[#This Row],[Amazon fees]]</f>
        <v>20.22</v>
      </c>
      <c r="U270" s="26">
        <f>Table1[[#This Row],[Total income]]-Table1[[#This Row],[Total Expense]]</f>
        <v>15</v>
      </c>
      <c r="V270" s="26">
        <f t="shared" si="43"/>
        <v>24.8706</v>
      </c>
      <c r="W270" s="1">
        <v>97</v>
      </c>
      <c r="X270" s="7">
        <f>Table1[[#This Row],[Unit Price]]*Table1[[#This Row],[Quantity in Stock]]</f>
        <v>1039.8400000000001</v>
      </c>
      <c r="Y270" s="20">
        <v>0.1</v>
      </c>
      <c r="Z270" s="20">
        <f t="shared" si="44"/>
        <v>3</v>
      </c>
      <c r="AA270" s="14">
        <v>120</v>
      </c>
      <c r="AB270" s="1">
        <v>1.5</v>
      </c>
      <c r="AC270" s="1">
        <f t="shared" si="38"/>
        <v>0.15000000000000002</v>
      </c>
      <c r="AD270" s="10">
        <f t="shared" si="39"/>
        <v>12.15</v>
      </c>
      <c r="AE270" s="10">
        <f t="shared" si="40"/>
        <v>24.3</v>
      </c>
      <c r="AF270" s="10">
        <f t="shared" si="37"/>
        <v>12.15</v>
      </c>
      <c r="AG270" s="15">
        <f t="shared" si="41"/>
        <v>130.24800000000002</v>
      </c>
      <c r="AH270" s="1"/>
      <c r="AJ270" s="1"/>
      <c r="AK270" s="1"/>
      <c r="AL270" s="1"/>
      <c r="AN270" s="11"/>
      <c r="AO270" s="11"/>
      <c r="AP270" s="11"/>
    </row>
    <row r="271" spans="1:42" ht="13.5" customHeight="1">
      <c r="A271" s="1">
        <v>400008</v>
      </c>
      <c r="B271" s="1" t="s">
        <v>615</v>
      </c>
      <c r="C271" s="1" t="s">
        <v>616</v>
      </c>
      <c r="D271" s="1" t="s">
        <v>617</v>
      </c>
      <c r="E271" s="1" t="s">
        <v>618</v>
      </c>
      <c r="F271" s="1" t="s">
        <v>619</v>
      </c>
      <c r="G271" s="1"/>
      <c r="H271" s="1" t="s">
        <v>593</v>
      </c>
      <c r="I271" s="1"/>
      <c r="J271" s="1"/>
      <c r="K271" s="1" t="s">
        <v>543</v>
      </c>
      <c r="L271" s="1">
        <v>12</v>
      </c>
      <c r="M271" s="26">
        <v>0</v>
      </c>
      <c r="N271" s="26">
        <v>18</v>
      </c>
      <c r="O271" s="26">
        <v>10.97</v>
      </c>
      <c r="P271" s="26">
        <f>Table1[[#This Row],[Real Sell ]]+Table1[[#This Row],[Shipping Income]]</f>
        <v>28.97</v>
      </c>
      <c r="Q271" s="26">
        <v>8.6999999999999993</v>
      </c>
      <c r="R271" s="26">
        <v>9.5</v>
      </c>
      <c r="S271" s="26">
        <f t="shared" si="42"/>
        <v>0</v>
      </c>
      <c r="T271" s="26">
        <f>Table1[[#This Row],[Unit Price]]+Table1[[#This Row],[Shipping Expense]]+Table1[[#This Row],[Amazon fees]]</f>
        <v>18.2</v>
      </c>
      <c r="U271" s="26">
        <f>Table1[[#This Row],[Total income]]-Table1[[#This Row],[Total Expense]]</f>
        <v>10.77</v>
      </c>
      <c r="V271" s="26">
        <f t="shared" si="43"/>
        <v>22.385999999999999</v>
      </c>
      <c r="W271" s="1">
        <v>89</v>
      </c>
      <c r="X271" s="7">
        <f>Table1[[#This Row],[Unit Price]]*Table1[[#This Row],[Quantity in Stock]]</f>
        <v>774.3</v>
      </c>
      <c r="Y271" s="20">
        <v>0.4</v>
      </c>
      <c r="Z271" s="20">
        <f t="shared" si="44"/>
        <v>12</v>
      </c>
      <c r="AA271" s="14">
        <v>120</v>
      </c>
      <c r="AB271" s="1">
        <v>6</v>
      </c>
      <c r="AC271" s="1">
        <f t="shared" si="38"/>
        <v>2.4000000000000004</v>
      </c>
      <c r="AD271" s="10">
        <f t="shared" si="39"/>
        <v>50.4</v>
      </c>
      <c r="AE271" s="10">
        <f t="shared" si="40"/>
        <v>100.8</v>
      </c>
      <c r="AF271" s="10">
        <f t="shared" si="37"/>
        <v>50.4</v>
      </c>
      <c r="AG271" s="15">
        <f t="shared" si="41"/>
        <v>438.47999999999996</v>
      </c>
      <c r="AH271" s="1"/>
      <c r="AJ271" s="1"/>
      <c r="AK271" s="1"/>
      <c r="AL271" s="1"/>
      <c r="AN271" s="11"/>
      <c r="AO271" s="11"/>
      <c r="AP271" s="11"/>
    </row>
    <row r="272" spans="1:42" ht="13.5" customHeight="1">
      <c r="A272" s="2">
        <v>400010</v>
      </c>
      <c r="B272" s="11" t="s">
        <v>620</v>
      </c>
      <c r="C272" s="11" t="s">
        <v>621</v>
      </c>
      <c r="D272" s="11" t="s">
        <v>995</v>
      </c>
      <c r="E272" s="11" t="s">
        <v>622</v>
      </c>
      <c r="F272" s="11" t="s">
        <v>566</v>
      </c>
      <c r="G272" s="11"/>
      <c r="H272" s="11" t="s">
        <v>593</v>
      </c>
      <c r="I272" s="11"/>
      <c r="J272" s="11"/>
      <c r="K272" s="11" t="s">
        <v>543</v>
      </c>
      <c r="L272" s="11">
        <v>10</v>
      </c>
      <c r="M272" s="27">
        <v>0</v>
      </c>
      <c r="N272" s="27">
        <v>17.5</v>
      </c>
      <c r="O272" s="28">
        <v>9.1199999999999992</v>
      </c>
      <c r="P272" s="28">
        <f>Table1[[#This Row],[Real Sell ]]+Table1[[#This Row],[Shipping Income]]</f>
        <v>26.619999999999997</v>
      </c>
      <c r="Q272" s="28">
        <v>5.77</v>
      </c>
      <c r="R272" s="28">
        <v>9.5</v>
      </c>
      <c r="S272" s="26">
        <f t="shared" si="42"/>
        <v>0</v>
      </c>
      <c r="T272" s="27">
        <f>Table1[[#This Row],[Unit Price]]+Table1[[#This Row],[Shipping Expense]]+Table1[[#This Row],[Amazon fees]]</f>
        <v>15.27</v>
      </c>
      <c r="U272" s="26">
        <f>Table1[[#This Row],[Total income]]-Table1[[#This Row],[Total Expense]]</f>
        <v>11.349999999999998</v>
      </c>
      <c r="V272" s="26">
        <f t="shared" si="43"/>
        <v>18.7821</v>
      </c>
      <c r="W272" s="2">
        <v>56</v>
      </c>
      <c r="X272" s="2">
        <f>Table1[[#This Row],[Unit Price]]*Table1[[#This Row],[Quantity in Stock]]</f>
        <v>323.12</v>
      </c>
      <c r="Z272" s="22">
        <f t="shared" si="44"/>
        <v>0</v>
      </c>
      <c r="AC272" s="17">
        <f t="shared" si="38"/>
        <v>0</v>
      </c>
      <c r="AD272" s="18">
        <f t="shared" si="39"/>
        <v>0</v>
      </c>
      <c r="AE272" s="18">
        <f t="shared" si="40"/>
        <v>0</v>
      </c>
      <c r="AF272" s="18">
        <f t="shared" si="37"/>
        <v>0</v>
      </c>
      <c r="AG272" s="19">
        <f t="shared" si="41"/>
        <v>0</v>
      </c>
      <c r="AI272" s="11"/>
      <c r="AJ272" s="11"/>
      <c r="AK272" s="11"/>
      <c r="AL272" s="11"/>
      <c r="AN272" s="11"/>
      <c r="AO272" s="11"/>
      <c r="AP272" s="11"/>
    </row>
    <row r="273" spans="1:42" ht="13.5" customHeight="1">
      <c r="A273" s="2">
        <v>300002</v>
      </c>
      <c r="B273" s="11" t="s">
        <v>623</v>
      </c>
      <c r="C273" s="11" t="s">
        <v>589</v>
      </c>
      <c r="D273" s="11" t="s">
        <v>590</v>
      </c>
      <c r="E273" s="11" t="s">
        <v>624</v>
      </c>
      <c r="F273" s="11" t="s">
        <v>625</v>
      </c>
      <c r="G273" s="11"/>
      <c r="H273" s="11" t="s">
        <v>593</v>
      </c>
      <c r="I273" s="11"/>
      <c r="J273" s="11"/>
      <c r="K273" s="11" t="s">
        <v>533</v>
      </c>
      <c r="L273" s="11">
        <v>1</v>
      </c>
      <c r="M273" s="27">
        <v>0</v>
      </c>
      <c r="N273" s="27">
        <v>17.989999999999998</v>
      </c>
      <c r="O273" s="28">
        <v>4.97</v>
      </c>
      <c r="P273" s="28">
        <f>Table1[[#This Row],[Real Sell ]]+Table1[[#This Row],[Shipping Income]]</f>
        <v>22.959999999999997</v>
      </c>
      <c r="Q273" s="28">
        <v>5.55</v>
      </c>
      <c r="R273" s="28">
        <v>5.9</v>
      </c>
      <c r="S273" s="26">
        <f t="shared" si="42"/>
        <v>0</v>
      </c>
      <c r="T273" s="27">
        <f>Table1[[#This Row],[Unit Price]]+Table1[[#This Row],[Shipping Expense]]+Table1[[#This Row],[Amazon fees]]</f>
        <v>11.45</v>
      </c>
      <c r="U273" s="26">
        <f>Table1[[#This Row],[Total income]]-Table1[[#This Row],[Total Expense]]</f>
        <v>11.509999999999998</v>
      </c>
      <c r="V273" s="26">
        <f t="shared" si="43"/>
        <v>14.083499999999999</v>
      </c>
      <c r="W273" s="2">
        <v>1405</v>
      </c>
      <c r="X273" s="2">
        <f>Table1[[#This Row],[Unit Price]]*Table1[[#This Row],[Quantity in Stock]]</f>
        <v>7797.75</v>
      </c>
      <c r="Z273" s="22">
        <f t="shared" si="44"/>
        <v>0</v>
      </c>
      <c r="AC273" s="17">
        <f t="shared" si="38"/>
        <v>0</v>
      </c>
      <c r="AD273" s="18">
        <f t="shared" si="39"/>
        <v>0</v>
      </c>
      <c r="AE273" s="18">
        <f t="shared" si="40"/>
        <v>0</v>
      </c>
      <c r="AF273" s="18">
        <f t="shared" si="37"/>
        <v>0</v>
      </c>
      <c r="AG273" s="19">
        <f t="shared" si="41"/>
        <v>0</v>
      </c>
      <c r="AI273" s="11"/>
      <c r="AJ273" s="11"/>
      <c r="AK273" s="11"/>
      <c r="AL273" s="11"/>
      <c r="AN273" s="11"/>
      <c r="AO273" s="11"/>
      <c r="AP273" s="11"/>
    </row>
    <row r="274" spans="1:42" ht="13.5" customHeight="1">
      <c r="B274" s="11" t="s">
        <v>627</v>
      </c>
      <c r="C274" s="11" t="s">
        <v>628</v>
      </c>
      <c r="D274" s="11" t="s">
        <v>628</v>
      </c>
      <c r="E274" s="11" t="s">
        <v>629</v>
      </c>
      <c r="F274" s="11" t="s">
        <v>630</v>
      </c>
      <c r="G274" s="11"/>
      <c r="H274" s="11" t="s">
        <v>593</v>
      </c>
      <c r="I274" s="11"/>
      <c r="J274" s="11"/>
      <c r="K274" s="11" t="s">
        <v>587</v>
      </c>
      <c r="L274" s="11">
        <v>0</v>
      </c>
      <c r="M274" s="27">
        <v>0</v>
      </c>
      <c r="N274" s="27">
        <v>14.12</v>
      </c>
      <c r="O274" s="28">
        <v>0</v>
      </c>
      <c r="P274" s="28">
        <f>Table1[[#This Row],[Real Sell ]]+Table1[[#This Row],[Shipping Income]]</f>
        <v>14.12</v>
      </c>
      <c r="Q274" s="28">
        <v>7.5</v>
      </c>
      <c r="R274" s="28">
        <v>3.5</v>
      </c>
      <c r="S274" s="26">
        <f t="shared" si="42"/>
        <v>0</v>
      </c>
      <c r="T274" s="27">
        <f>Table1[[#This Row],[Unit Price]]+Table1[[#This Row],[Shipping Expense]]+Table1[[#This Row],[Amazon fees]]</f>
        <v>11</v>
      </c>
      <c r="U274" s="26">
        <f>Table1[[#This Row],[Total income]]-Table1[[#This Row],[Total Expense]]</f>
        <v>3.1199999999999992</v>
      </c>
      <c r="V274" s="26">
        <f t="shared" si="43"/>
        <v>13.530000000000001</v>
      </c>
      <c r="X274" s="2">
        <f>Table1[[#This Row],[Unit Price]]*Table1[[#This Row],[Quantity in Stock]]</f>
        <v>0</v>
      </c>
      <c r="Z274" s="29">
        <f t="shared" si="44"/>
        <v>0</v>
      </c>
      <c r="AC274" s="17">
        <f t="shared" si="38"/>
        <v>0</v>
      </c>
      <c r="AD274" s="18">
        <f t="shared" si="39"/>
        <v>0</v>
      </c>
      <c r="AE274" s="18">
        <f t="shared" si="40"/>
        <v>0</v>
      </c>
      <c r="AF274" s="18">
        <f t="shared" ref="AF274:AF336" si="45">Y274*AA274+AC274</f>
        <v>0</v>
      </c>
      <c r="AG274" s="30">
        <f t="shared" si="41"/>
        <v>0</v>
      </c>
      <c r="AI274" s="11"/>
      <c r="AJ274" s="11"/>
      <c r="AK274" s="11"/>
      <c r="AL274" s="11"/>
      <c r="AN274" s="11"/>
      <c r="AO274" s="11"/>
      <c r="AP274" s="11"/>
    </row>
    <row r="275" spans="1:42" ht="13.5" customHeight="1">
      <c r="B275" s="11" t="s">
        <v>627</v>
      </c>
      <c r="C275" s="11" t="s">
        <v>628</v>
      </c>
      <c r="D275" s="11" t="s">
        <v>628</v>
      </c>
      <c r="E275" s="11" t="s">
        <v>629</v>
      </c>
      <c r="F275" s="11" t="s">
        <v>631</v>
      </c>
      <c r="G275" s="11"/>
      <c r="H275" s="11" t="s">
        <v>632</v>
      </c>
      <c r="I275" s="11"/>
      <c r="J275" s="11"/>
      <c r="K275" s="11" t="s">
        <v>587</v>
      </c>
      <c r="L275" s="11">
        <v>0</v>
      </c>
      <c r="M275" s="27">
        <v>0</v>
      </c>
      <c r="N275" s="27">
        <v>13.58</v>
      </c>
      <c r="P275" s="28">
        <f>Table1[[#This Row],[Real Sell ]]+Table1[[#This Row],[Shipping Income]]</f>
        <v>13.58</v>
      </c>
      <c r="Q275" s="28">
        <v>7.5</v>
      </c>
      <c r="S275" s="26">
        <f t="shared" si="42"/>
        <v>2.56</v>
      </c>
      <c r="T275" s="27">
        <f>Table1[[#This Row],[Unit Price]]+Table1[[#This Row],[Shipping Expense]]+Table1[[#This Row],[Amazon fees]]</f>
        <v>10.06</v>
      </c>
      <c r="U275" s="26">
        <f>Table1[[#This Row],[Total income]]-Table1[[#This Row],[Total Expense]]</f>
        <v>3.5199999999999996</v>
      </c>
      <c r="V275" s="26">
        <f t="shared" si="43"/>
        <v>12.373800000000001</v>
      </c>
      <c r="X275" s="2">
        <f>Table1[[#This Row],[Unit Price]]*Table1[[#This Row],[Quantity in Stock]]</f>
        <v>0</v>
      </c>
      <c r="Z275" s="29">
        <f t="shared" si="44"/>
        <v>0</v>
      </c>
      <c r="AC275" s="17">
        <f t="shared" si="38"/>
        <v>0</v>
      </c>
      <c r="AD275" s="18">
        <f t="shared" si="39"/>
        <v>0</v>
      </c>
      <c r="AE275" s="18">
        <f t="shared" si="40"/>
        <v>0</v>
      </c>
      <c r="AF275" s="18">
        <f t="shared" si="45"/>
        <v>0</v>
      </c>
      <c r="AG275" s="30">
        <f t="shared" si="41"/>
        <v>0</v>
      </c>
      <c r="AI275" s="11"/>
      <c r="AJ275" s="11"/>
      <c r="AK275" s="11"/>
      <c r="AL275" s="11"/>
      <c r="AN275" s="11"/>
      <c r="AO275" s="11"/>
      <c r="AP275" s="11"/>
    </row>
    <row r="276" spans="1:42" ht="13.5" customHeight="1">
      <c r="B276" s="11" t="s">
        <v>633</v>
      </c>
      <c r="C276" s="11" t="s">
        <v>634</v>
      </c>
      <c r="D276" s="11" t="s">
        <v>996</v>
      </c>
      <c r="E276" s="11" t="s">
        <v>635</v>
      </c>
      <c r="F276" s="11" t="s">
        <v>636</v>
      </c>
      <c r="G276" s="11"/>
      <c r="H276" s="11" t="s">
        <v>593</v>
      </c>
      <c r="I276" s="11"/>
      <c r="J276" s="11"/>
      <c r="K276" s="11" t="s">
        <v>543</v>
      </c>
      <c r="L276" s="11">
        <v>11</v>
      </c>
      <c r="M276" s="27">
        <v>0</v>
      </c>
      <c r="N276" s="27">
        <v>24.58</v>
      </c>
      <c r="O276" s="28">
        <v>9.99</v>
      </c>
      <c r="P276" s="28">
        <f>Table1[[#This Row],[Real Sell ]]+Table1[[#This Row],[Shipping Income]]</f>
        <v>34.57</v>
      </c>
      <c r="Q276" s="28">
        <v>7.89</v>
      </c>
      <c r="R276" s="28">
        <v>9.5</v>
      </c>
      <c r="S276" s="26">
        <f t="shared" si="42"/>
        <v>0</v>
      </c>
      <c r="T276" s="27">
        <f>Table1[[#This Row],[Unit Price]]+Table1[[#This Row],[Shipping Expense]]+Table1[[#This Row],[Amazon fees]]</f>
        <v>17.39</v>
      </c>
      <c r="U276" s="26">
        <f>Table1[[#This Row],[Total income]]-Table1[[#This Row],[Total Expense]]</f>
        <v>17.18</v>
      </c>
      <c r="V276" s="26">
        <f t="shared" si="43"/>
        <v>21.389700000000001</v>
      </c>
      <c r="X276" s="2">
        <f>Table1[[#This Row],[Unit Price]]*Table1[[#This Row],[Quantity in Stock]]</f>
        <v>0</v>
      </c>
      <c r="Z276" s="29">
        <f t="shared" si="44"/>
        <v>0</v>
      </c>
      <c r="AC276" s="17">
        <f t="shared" si="38"/>
        <v>0</v>
      </c>
      <c r="AD276" s="18">
        <f t="shared" si="39"/>
        <v>0</v>
      </c>
      <c r="AE276" s="18">
        <f t="shared" si="40"/>
        <v>0</v>
      </c>
      <c r="AF276" s="18">
        <f t="shared" si="45"/>
        <v>0</v>
      </c>
      <c r="AG276" s="30">
        <f t="shared" si="41"/>
        <v>0</v>
      </c>
      <c r="AI276" s="11"/>
      <c r="AJ276" s="11"/>
      <c r="AK276" s="11"/>
      <c r="AL276" s="11"/>
      <c r="AN276" s="11"/>
      <c r="AO276" s="11"/>
      <c r="AP276" s="11"/>
    </row>
    <row r="277" spans="1:42" ht="13.5" customHeight="1">
      <c r="B277" s="11" t="s">
        <v>633</v>
      </c>
      <c r="C277" s="11" t="s">
        <v>634</v>
      </c>
      <c r="D277" s="11" t="s">
        <v>996</v>
      </c>
      <c r="E277" s="11" t="s">
        <v>635</v>
      </c>
      <c r="F277" s="11" t="s">
        <v>637</v>
      </c>
      <c r="G277" s="11"/>
      <c r="H277" s="11" t="s">
        <v>632</v>
      </c>
      <c r="I277" s="11"/>
      <c r="J277" s="11"/>
      <c r="K277" s="11" t="s">
        <v>543</v>
      </c>
      <c r="L277" s="11">
        <v>11</v>
      </c>
      <c r="M277" s="27">
        <v>0</v>
      </c>
      <c r="N277" s="27">
        <v>24.42</v>
      </c>
      <c r="P277" s="28">
        <f>Table1[[#This Row],[Real Sell ]]+Table1[[#This Row],[Shipping Income]]</f>
        <v>24.42</v>
      </c>
      <c r="Q277" s="28">
        <v>7.89</v>
      </c>
      <c r="S277" s="26">
        <f t="shared" si="42"/>
        <v>7.52</v>
      </c>
      <c r="T277" s="27">
        <f>Table1[[#This Row],[Unit Price]]+Table1[[#This Row],[Shipping Expense]]+Table1[[#This Row],[Amazon fees]]</f>
        <v>15.41</v>
      </c>
      <c r="U277" s="26">
        <f>Table1[[#This Row],[Total income]]-Table1[[#This Row],[Total Expense]]</f>
        <v>9.0100000000000016</v>
      </c>
      <c r="V277" s="26">
        <f t="shared" si="43"/>
        <v>18.9543</v>
      </c>
      <c r="X277" s="2">
        <f>Table1[[#This Row],[Unit Price]]*Table1[[#This Row],[Quantity in Stock]]</f>
        <v>0</v>
      </c>
      <c r="Z277" s="29">
        <f t="shared" si="44"/>
        <v>0</v>
      </c>
      <c r="AC277" s="17">
        <f t="shared" si="38"/>
        <v>0</v>
      </c>
      <c r="AD277" s="18">
        <f t="shared" si="39"/>
        <v>0</v>
      </c>
      <c r="AE277" s="18">
        <f t="shared" si="40"/>
        <v>0</v>
      </c>
      <c r="AF277" s="18">
        <f t="shared" si="45"/>
        <v>0</v>
      </c>
      <c r="AG277" s="30">
        <f t="shared" si="41"/>
        <v>0</v>
      </c>
      <c r="AI277" s="11"/>
      <c r="AJ277" s="11"/>
      <c r="AK277" s="11"/>
      <c r="AL277" s="11"/>
      <c r="AN277" s="11"/>
      <c r="AO277" s="11"/>
      <c r="AP277" s="11"/>
    </row>
    <row r="278" spans="1:42" ht="13.5" customHeight="1">
      <c r="B278" s="11" t="s">
        <v>638</v>
      </c>
      <c r="C278" s="11" t="s">
        <v>639</v>
      </c>
      <c r="D278" s="11" t="s">
        <v>997</v>
      </c>
      <c r="E278" s="11" t="s">
        <v>640</v>
      </c>
      <c r="F278" s="11" t="s">
        <v>641</v>
      </c>
      <c r="G278" s="11"/>
      <c r="H278" s="11" t="s">
        <v>632</v>
      </c>
      <c r="I278" s="11"/>
      <c r="J278" s="11"/>
      <c r="K278" s="11" t="s">
        <v>626</v>
      </c>
      <c r="L278" s="11">
        <v>66</v>
      </c>
      <c r="M278" s="27">
        <v>0</v>
      </c>
      <c r="N278" s="27">
        <v>570</v>
      </c>
      <c r="P278" s="28">
        <f>Table1[[#This Row],[Real Sell ]]+Table1[[#This Row],[Shipping Income]]</f>
        <v>570</v>
      </c>
      <c r="Q278" s="28">
        <v>337.44</v>
      </c>
      <c r="S278" s="26">
        <f t="shared" si="42"/>
        <v>31.11</v>
      </c>
      <c r="T278" s="27">
        <f>Table1[[#This Row],[Unit Price]]+Table1[[#This Row],[Shipping Expense]]+Table1[[#This Row],[Amazon fees]]</f>
        <v>368.55</v>
      </c>
      <c r="U278" s="26">
        <f>Table1[[#This Row],[Total income]]-Table1[[#This Row],[Total Expense]]</f>
        <v>201.45</v>
      </c>
      <c r="V278" s="26">
        <f t="shared" si="43"/>
        <v>453.31650000000002</v>
      </c>
      <c r="X278" s="2">
        <f>Table1[[#This Row],[Unit Price]]*Table1[[#This Row],[Quantity in Stock]]</f>
        <v>0</v>
      </c>
      <c r="Z278" s="29">
        <f t="shared" si="44"/>
        <v>0</v>
      </c>
      <c r="AC278" s="17">
        <f t="shared" si="38"/>
        <v>0</v>
      </c>
      <c r="AD278" s="18">
        <f t="shared" si="39"/>
        <v>0</v>
      </c>
      <c r="AE278" s="18">
        <f t="shared" si="40"/>
        <v>0</v>
      </c>
      <c r="AF278" s="18">
        <f t="shared" si="45"/>
        <v>0</v>
      </c>
      <c r="AG278" s="30">
        <f t="shared" si="41"/>
        <v>0</v>
      </c>
      <c r="AI278" s="11"/>
      <c r="AJ278" s="11"/>
      <c r="AK278" s="11"/>
      <c r="AL278" s="11"/>
      <c r="AN278" s="11"/>
      <c r="AO278" s="11"/>
      <c r="AP278" s="11"/>
    </row>
    <row r="279" spans="1:42" ht="13.5" customHeight="1">
      <c r="B279" s="11" t="s">
        <v>638</v>
      </c>
      <c r="C279" s="11" t="s">
        <v>639</v>
      </c>
      <c r="D279" s="11" t="s">
        <v>997</v>
      </c>
      <c r="E279" s="11" t="s">
        <v>640</v>
      </c>
      <c r="F279" s="11" t="s">
        <v>642</v>
      </c>
      <c r="G279" s="11"/>
      <c r="H279" s="11" t="s">
        <v>593</v>
      </c>
      <c r="I279" s="11"/>
      <c r="J279" s="11"/>
      <c r="K279" s="11" t="s">
        <v>626</v>
      </c>
      <c r="L279" s="11">
        <v>66</v>
      </c>
      <c r="M279" s="27">
        <v>0</v>
      </c>
      <c r="N279" s="27">
        <v>530</v>
      </c>
      <c r="O279" s="28">
        <v>40.29</v>
      </c>
      <c r="P279" s="28">
        <f>Table1[[#This Row],[Real Sell ]]+Table1[[#This Row],[Shipping Income]]</f>
        <v>570.29</v>
      </c>
      <c r="Q279" s="28">
        <v>337.44</v>
      </c>
      <c r="R279" s="28">
        <v>45.88</v>
      </c>
      <c r="S279" s="26">
        <f t="shared" si="42"/>
        <v>0</v>
      </c>
      <c r="T279" s="27">
        <f>Table1[[#This Row],[Unit Price]]+Table1[[#This Row],[Shipping Expense]]+Table1[[#This Row],[Amazon fees]]</f>
        <v>383.32</v>
      </c>
      <c r="U279" s="26">
        <f>Table1[[#This Row],[Total income]]-Table1[[#This Row],[Total Expense]]</f>
        <v>186.96999999999997</v>
      </c>
      <c r="V279" s="26">
        <f t="shared" si="43"/>
        <v>471.48360000000002</v>
      </c>
      <c r="X279" s="2">
        <f>Table1[[#This Row],[Unit Price]]*Table1[[#This Row],[Quantity in Stock]]</f>
        <v>0</v>
      </c>
      <c r="Z279" s="29">
        <f t="shared" si="44"/>
        <v>0</v>
      </c>
      <c r="AC279" s="17">
        <f t="shared" si="38"/>
        <v>0</v>
      </c>
      <c r="AD279" s="18">
        <f t="shared" si="39"/>
        <v>0</v>
      </c>
      <c r="AE279" s="18">
        <f t="shared" si="40"/>
        <v>0</v>
      </c>
      <c r="AF279" s="18">
        <f t="shared" si="45"/>
        <v>0</v>
      </c>
      <c r="AG279" s="30">
        <f t="shared" si="41"/>
        <v>0</v>
      </c>
      <c r="AI279" s="11"/>
      <c r="AJ279" s="11"/>
      <c r="AK279" s="11"/>
      <c r="AL279" s="11"/>
      <c r="AN279" s="11"/>
      <c r="AO279" s="11"/>
      <c r="AP279" s="11"/>
    </row>
    <row r="280" spans="1:42" ht="13.5" customHeight="1">
      <c r="B280" s="11" t="s">
        <v>643</v>
      </c>
      <c r="C280" s="11" t="s">
        <v>644</v>
      </c>
      <c r="D280" s="11" t="s">
        <v>998</v>
      </c>
      <c r="E280" s="11" t="s">
        <v>645</v>
      </c>
      <c r="F280" s="11" t="s">
        <v>646</v>
      </c>
      <c r="G280" s="11"/>
      <c r="H280" s="11" t="s">
        <v>593</v>
      </c>
      <c r="I280" s="11"/>
      <c r="J280" s="11"/>
      <c r="K280" s="11" t="s">
        <v>533</v>
      </c>
      <c r="L280" s="11">
        <v>0</v>
      </c>
      <c r="M280" s="27">
        <v>0</v>
      </c>
      <c r="N280" s="27">
        <v>7.74</v>
      </c>
      <c r="O280" s="28">
        <v>4.5</v>
      </c>
      <c r="P280" s="28">
        <f>Table1[[#This Row],[Real Sell ]]+Table1[[#This Row],[Shipping Income]]</f>
        <v>12.24</v>
      </c>
      <c r="Q280" s="28">
        <v>2.08</v>
      </c>
      <c r="R280" s="28">
        <v>3.5</v>
      </c>
      <c r="S280" s="26">
        <f t="shared" si="42"/>
        <v>0</v>
      </c>
      <c r="T280" s="27">
        <f>Table1[[#This Row],[Unit Price]]+Table1[[#This Row],[Shipping Expense]]+Table1[[#This Row],[Amazon fees]]</f>
        <v>5.58</v>
      </c>
      <c r="U280" s="26">
        <f>Table1[[#This Row],[Total income]]-Table1[[#This Row],[Total Expense]]</f>
        <v>6.66</v>
      </c>
      <c r="V280" s="26">
        <f t="shared" si="43"/>
        <v>6.9749999999999996</v>
      </c>
      <c r="X280" s="2">
        <f>Table1[[#This Row],[Unit Price]]*Table1[[#This Row],[Quantity in Stock]]</f>
        <v>0</v>
      </c>
      <c r="Z280" s="29">
        <f t="shared" si="44"/>
        <v>0</v>
      </c>
      <c r="AC280" s="17">
        <f t="shared" si="38"/>
        <v>0</v>
      </c>
      <c r="AD280" s="18">
        <f t="shared" si="39"/>
        <v>0</v>
      </c>
      <c r="AE280" s="18">
        <f t="shared" si="40"/>
        <v>0</v>
      </c>
      <c r="AF280" s="18">
        <f t="shared" si="45"/>
        <v>0</v>
      </c>
      <c r="AG280" s="30">
        <f t="shared" si="41"/>
        <v>0</v>
      </c>
      <c r="AI280" s="11"/>
      <c r="AJ280" s="11"/>
      <c r="AK280" s="11"/>
      <c r="AL280" s="11"/>
      <c r="AN280" s="11"/>
      <c r="AO280" s="11"/>
      <c r="AP280" s="11"/>
    </row>
    <row r="281" spans="1:42" ht="13.5" customHeight="1">
      <c r="B281" s="11" t="s">
        <v>643</v>
      </c>
      <c r="C281" s="11" t="s">
        <v>644</v>
      </c>
      <c r="D281" s="11" t="s">
        <v>998</v>
      </c>
      <c r="E281" s="11" t="s">
        <v>645</v>
      </c>
      <c r="F281" s="11" t="s">
        <v>647</v>
      </c>
      <c r="G281" s="11"/>
      <c r="H281" s="11" t="s">
        <v>632</v>
      </c>
      <c r="I281" s="11"/>
      <c r="J281" s="11"/>
      <c r="K281" s="11" t="s">
        <v>533</v>
      </c>
      <c r="L281" s="11">
        <v>0</v>
      </c>
      <c r="M281" s="27">
        <v>0</v>
      </c>
      <c r="N281" s="27">
        <v>7.2</v>
      </c>
      <c r="P281" s="28">
        <f>Table1[[#This Row],[Real Sell ]]+Table1[[#This Row],[Shipping Income]]</f>
        <v>7.2</v>
      </c>
      <c r="Q281" s="28">
        <v>2.08</v>
      </c>
      <c r="S281" s="26">
        <f t="shared" si="42"/>
        <v>3.0199999999999996</v>
      </c>
      <c r="T281" s="27">
        <f>Table1[[#This Row],[Unit Price]]+Table1[[#This Row],[Shipping Expense]]+Table1[[#This Row],[Amazon fees]]</f>
        <v>5.0999999999999996</v>
      </c>
      <c r="U281" s="26">
        <f>Table1[[#This Row],[Total income]]-Table1[[#This Row],[Total Expense]]</f>
        <v>2.1000000000000005</v>
      </c>
      <c r="V281" s="26">
        <f t="shared" si="43"/>
        <v>6.375</v>
      </c>
      <c r="X281" s="2">
        <f>Table1[[#This Row],[Unit Price]]*Table1[[#This Row],[Quantity in Stock]]</f>
        <v>0</v>
      </c>
      <c r="Z281" s="29">
        <f t="shared" si="44"/>
        <v>0</v>
      </c>
      <c r="AC281" s="17">
        <f t="shared" si="38"/>
        <v>0</v>
      </c>
      <c r="AD281" s="18">
        <f t="shared" si="39"/>
        <v>0</v>
      </c>
      <c r="AE281" s="18">
        <f t="shared" si="40"/>
        <v>0</v>
      </c>
      <c r="AF281" s="18">
        <f t="shared" si="45"/>
        <v>0</v>
      </c>
      <c r="AG281" s="30">
        <f t="shared" si="41"/>
        <v>0</v>
      </c>
      <c r="AI281" s="11"/>
      <c r="AJ281" s="11"/>
      <c r="AK281" s="11"/>
      <c r="AL281" s="11"/>
      <c r="AN281" s="11"/>
      <c r="AO281" s="11"/>
      <c r="AP281" s="11"/>
    </row>
    <row r="282" spans="1:42" ht="13.5" customHeight="1">
      <c r="B282" s="11" t="s">
        <v>648</v>
      </c>
      <c r="C282" s="11" t="s">
        <v>649</v>
      </c>
      <c r="D282" s="11" t="s">
        <v>649</v>
      </c>
      <c r="E282" s="11" t="s">
        <v>650</v>
      </c>
      <c r="F282" s="11" t="s">
        <v>651</v>
      </c>
      <c r="G282" s="11"/>
      <c r="H282" s="11" t="s">
        <v>632</v>
      </c>
      <c r="I282" s="11"/>
      <c r="J282" s="11"/>
      <c r="K282" s="11" t="s">
        <v>543</v>
      </c>
      <c r="L282" s="11">
        <v>11.5</v>
      </c>
      <c r="M282" s="27">
        <v>0</v>
      </c>
      <c r="N282" s="27">
        <v>99.95</v>
      </c>
      <c r="P282" s="28">
        <f>Table1[[#This Row],[Real Sell ]]+Table1[[#This Row],[Shipping Income]]</f>
        <v>99.95</v>
      </c>
      <c r="Q282" s="28">
        <v>35.700000000000003</v>
      </c>
      <c r="S282" s="26">
        <f t="shared" si="42"/>
        <v>7.7149999999999999</v>
      </c>
      <c r="T282" s="27">
        <f>Table1[[#This Row],[Unit Price]]+Table1[[#This Row],[Shipping Expense]]+Table1[[#This Row],[Amazon fees]]</f>
        <v>43.415000000000006</v>
      </c>
      <c r="U282" s="26">
        <f>Table1[[#This Row],[Total income]]-Table1[[#This Row],[Total Expense]]</f>
        <v>56.534999999999997</v>
      </c>
      <c r="V282" s="26">
        <f t="shared" si="43"/>
        <v>53.400450000000006</v>
      </c>
      <c r="X282" s="2">
        <f>Table1[[#This Row],[Unit Price]]*Table1[[#This Row],[Quantity in Stock]]</f>
        <v>0</v>
      </c>
      <c r="Z282" s="29">
        <f t="shared" si="44"/>
        <v>0</v>
      </c>
      <c r="AC282" s="17">
        <f t="shared" si="38"/>
        <v>0</v>
      </c>
      <c r="AD282" s="18">
        <f t="shared" si="39"/>
        <v>0</v>
      </c>
      <c r="AE282" s="18">
        <f t="shared" si="40"/>
        <v>0</v>
      </c>
      <c r="AF282" s="18">
        <f t="shared" si="45"/>
        <v>0</v>
      </c>
      <c r="AG282" s="30">
        <f t="shared" si="41"/>
        <v>0</v>
      </c>
      <c r="AI282" s="11"/>
      <c r="AJ282" s="11"/>
      <c r="AK282" s="11"/>
      <c r="AL282" s="11"/>
      <c r="AN282" s="11"/>
      <c r="AO282" s="11"/>
      <c r="AP282" s="11"/>
    </row>
    <row r="283" spans="1:42" ht="13.5" customHeight="1">
      <c r="B283" s="11" t="s">
        <v>648</v>
      </c>
      <c r="C283" s="11" t="s">
        <v>649</v>
      </c>
      <c r="D283" s="11" t="s">
        <v>649</v>
      </c>
      <c r="E283" s="11" t="s">
        <v>650</v>
      </c>
      <c r="F283" s="11" t="s">
        <v>652</v>
      </c>
      <c r="G283" s="11"/>
      <c r="H283" s="11" t="s">
        <v>593</v>
      </c>
      <c r="I283" s="11"/>
      <c r="J283" s="11"/>
      <c r="K283" s="11" t="s">
        <v>543</v>
      </c>
      <c r="L283" s="11">
        <v>11.5</v>
      </c>
      <c r="M283" s="27">
        <v>0</v>
      </c>
      <c r="N283" s="27">
        <v>89.9</v>
      </c>
      <c r="O283" s="28">
        <v>11.32</v>
      </c>
      <c r="P283" s="28">
        <f>Table1[[#This Row],[Real Sell ]]+Table1[[#This Row],[Shipping Income]]</f>
        <v>101.22</v>
      </c>
      <c r="Q283" s="28">
        <v>35.700000000000003</v>
      </c>
      <c r="R283" s="28">
        <v>9.5</v>
      </c>
      <c r="S283" s="26">
        <f t="shared" si="42"/>
        <v>0</v>
      </c>
      <c r="T283" s="27">
        <f>Table1[[#This Row],[Unit Price]]+Table1[[#This Row],[Shipping Expense]]+Table1[[#This Row],[Amazon fees]]</f>
        <v>45.2</v>
      </c>
      <c r="U283" s="26">
        <f>Table1[[#This Row],[Total income]]-Table1[[#This Row],[Total Expense]]</f>
        <v>56.019999999999996</v>
      </c>
      <c r="V283" s="26">
        <f t="shared" si="43"/>
        <v>55.596000000000004</v>
      </c>
      <c r="X283" s="2">
        <f>Table1[[#This Row],[Unit Price]]*Table1[[#This Row],[Quantity in Stock]]</f>
        <v>0</v>
      </c>
      <c r="Z283" s="29">
        <f t="shared" si="44"/>
        <v>0</v>
      </c>
      <c r="AC283" s="17">
        <f t="shared" si="38"/>
        <v>0</v>
      </c>
      <c r="AD283" s="18">
        <f t="shared" si="39"/>
        <v>0</v>
      </c>
      <c r="AE283" s="18">
        <f t="shared" si="40"/>
        <v>0</v>
      </c>
      <c r="AF283" s="18">
        <f t="shared" si="45"/>
        <v>0</v>
      </c>
      <c r="AG283" s="30">
        <f t="shared" si="41"/>
        <v>0</v>
      </c>
      <c r="AI283" s="11"/>
      <c r="AJ283" s="11"/>
      <c r="AK283" s="11"/>
      <c r="AL283" s="11"/>
      <c r="AN283" s="11"/>
      <c r="AO283" s="11"/>
      <c r="AP283" s="11"/>
    </row>
    <row r="284" spans="1:42" ht="13.5" customHeight="1">
      <c r="B284" s="11" t="s">
        <v>653</v>
      </c>
      <c r="C284" s="11" t="s">
        <v>654</v>
      </c>
      <c r="D284" s="11" t="s">
        <v>654</v>
      </c>
      <c r="E284" s="11" t="s">
        <v>655</v>
      </c>
      <c r="F284" s="11" t="s">
        <v>656</v>
      </c>
      <c r="G284" s="11"/>
      <c r="H284" s="11" t="s">
        <v>593</v>
      </c>
      <c r="I284" s="11"/>
      <c r="J284" s="11"/>
      <c r="K284" s="11" t="s">
        <v>543</v>
      </c>
      <c r="L284" s="11">
        <v>8</v>
      </c>
      <c r="M284" s="27">
        <v>0</v>
      </c>
      <c r="N284" s="27">
        <v>57.5</v>
      </c>
      <c r="O284" s="28">
        <v>9.0399999999999991</v>
      </c>
      <c r="P284" s="28">
        <f>Table1[[#This Row],[Real Sell ]]+Table1[[#This Row],[Shipping Income]]</f>
        <v>66.539999999999992</v>
      </c>
      <c r="Q284" s="28">
        <v>23.8</v>
      </c>
      <c r="R284" s="28">
        <v>9.5</v>
      </c>
      <c r="S284" s="26">
        <f t="shared" si="42"/>
        <v>0</v>
      </c>
      <c r="T284" s="27">
        <f>Table1[[#This Row],[Unit Price]]+Table1[[#This Row],[Shipping Expense]]+Table1[[#This Row],[Amazon fees]]</f>
        <v>33.299999999999997</v>
      </c>
      <c r="U284" s="26">
        <f>Table1[[#This Row],[Total income]]-Table1[[#This Row],[Total Expense]]</f>
        <v>33.239999999999995</v>
      </c>
      <c r="V284" s="26">
        <f t="shared" si="43"/>
        <v>40.958999999999996</v>
      </c>
      <c r="X284" s="2">
        <f>Table1[[#This Row],[Unit Price]]*Table1[[#This Row],[Quantity in Stock]]</f>
        <v>0</v>
      </c>
      <c r="Z284" s="29">
        <f t="shared" si="44"/>
        <v>0</v>
      </c>
      <c r="AC284" s="17">
        <f t="shared" si="38"/>
        <v>0</v>
      </c>
      <c r="AD284" s="18">
        <f t="shared" si="39"/>
        <v>0</v>
      </c>
      <c r="AE284" s="18">
        <f t="shared" si="40"/>
        <v>0</v>
      </c>
      <c r="AF284" s="18">
        <f t="shared" si="45"/>
        <v>0</v>
      </c>
      <c r="AG284" s="30">
        <f t="shared" si="41"/>
        <v>0</v>
      </c>
      <c r="AI284" s="11"/>
      <c r="AJ284" s="11"/>
      <c r="AK284" s="11"/>
      <c r="AL284" s="11"/>
      <c r="AN284" s="11"/>
      <c r="AO284" s="11"/>
      <c r="AP284" s="11"/>
    </row>
    <row r="285" spans="1:42" ht="13.5" customHeight="1">
      <c r="B285" s="11" t="s">
        <v>653</v>
      </c>
      <c r="C285" s="11" t="s">
        <v>654</v>
      </c>
      <c r="D285" s="11" t="s">
        <v>654</v>
      </c>
      <c r="E285" s="11" t="s">
        <v>655</v>
      </c>
      <c r="F285" s="11" t="s">
        <v>657</v>
      </c>
      <c r="G285" s="11"/>
      <c r="H285" s="11" t="s">
        <v>632</v>
      </c>
      <c r="I285" s="11"/>
      <c r="J285" s="11"/>
      <c r="K285" s="11" t="s">
        <v>543</v>
      </c>
      <c r="L285" s="11">
        <v>8</v>
      </c>
      <c r="M285" s="27">
        <v>0</v>
      </c>
      <c r="N285" s="27">
        <v>65.45</v>
      </c>
      <c r="P285" s="28">
        <f>Table1[[#This Row],[Real Sell ]]+Table1[[#This Row],[Shipping Income]]</f>
        <v>65.45</v>
      </c>
      <c r="Q285" s="28">
        <v>23.8</v>
      </c>
      <c r="S285" s="26">
        <f t="shared" si="42"/>
        <v>6.35</v>
      </c>
      <c r="T285" s="27">
        <f>Table1[[#This Row],[Unit Price]]+Table1[[#This Row],[Shipping Expense]]+Table1[[#This Row],[Amazon fees]]</f>
        <v>30.15</v>
      </c>
      <c r="U285" s="26">
        <f>Table1[[#This Row],[Total income]]-Table1[[#This Row],[Total Expense]]</f>
        <v>35.300000000000004</v>
      </c>
      <c r="V285" s="26">
        <f t="shared" si="43"/>
        <v>37.084499999999998</v>
      </c>
      <c r="X285" s="2">
        <f>Table1[[#This Row],[Unit Price]]*Table1[[#This Row],[Quantity in Stock]]</f>
        <v>0</v>
      </c>
      <c r="Z285" s="29">
        <f t="shared" si="44"/>
        <v>0</v>
      </c>
      <c r="AC285" s="17">
        <f t="shared" si="38"/>
        <v>0</v>
      </c>
      <c r="AD285" s="18">
        <f t="shared" si="39"/>
        <v>0</v>
      </c>
      <c r="AE285" s="18">
        <f t="shared" si="40"/>
        <v>0</v>
      </c>
      <c r="AF285" s="18">
        <f t="shared" si="45"/>
        <v>0</v>
      </c>
      <c r="AG285" s="30">
        <f t="shared" si="41"/>
        <v>0</v>
      </c>
      <c r="AI285" s="11"/>
      <c r="AJ285" s="11"/>
      <c r="AK285" s="11"/>
      <c r="AL285" s="11"/>
      <c r="AN285" s="11"/>
      <c r="AO285" s="11"/>
      <c r="AP285" s="11"/>
    </row>
    <row r="286" spans="1:42" ht="13.5" customHeight="1">
      <c r="B286" s="11" t="s">
        <v>658</v>
      </c>
      <c r="C286" s="11" t="s">
        <v>659</v>
      </c>
      <c r="D286" s="11" t="s">
        <v>659</v>
      </c>
      <c r="E286" s="11" t="s">
        <v>660</v>
      </c>
      <c r="F286" s="11" t="s">
        <v>661</v>
      </c>
      <c r="G286" s="11"/>
      <c r="H286" s="11" t="s">
        <v>632</v>
      </c>
      <c r="I286" s="11"/>
      <c r="J286" s="11"/>
      <c r="K286" s="11" t="s">
        <v>543</v>
      </c>
      <c r="L286" s="11">
        <v>6</v>
      </c>
      <c r="M286" s="27">
        <v>0</v>
      </c>
      <c r="N286" s="27">
        <v>49.95</v>
      </c>
      <c r="P286" s="28">
        <f>Table1[[#This Row],[Real Sell ]]+Table1[[#This Row],[Shipping Income]]</f>
        <v>49.95</v>
      </c>
      <c r="Q286" s="28">
        <v>17.850000000000001</v>
      </c>
      <c r="S286" s="26">
        <f t="shared" si="42"/>
        <v>5.57</v>
      </c>
      <c r="T286" s="27">
        <f>Table1[[#This Row],[Unit Price]]+Table1[[#This Row],[Shipping Expense]]+Table1[[#This Row],[Amazon fees]]</f>
        <v>23.42</v>
      </c>
      <c r="U286" s="26">
        <f>Table1[[#This Row],[Total income]]-Table1[[#This Row],[Total Expense]]</f>
        <v>26.53</v>
      </c>
      <c r="V286" s="26">
        <f t="shared" si="43"/>
        <v>28.806600000000003</v>
      </c>
      <c r="X286" s="2">
        <f>Table1[[#This Row],[Unit Price]]*Table1[[#This Row],[Quantity in Stock]]</f>
        <v>0</v>
      </c>
      <c r="Z286" s="29">
        <f t="shared" si="44"/>
        <v>0</v>
      </c>
      <c r="AC286" s="17">
        <f t="shared" si="38"/>
        <v>0</v>
      </c>
      <c r="AD286" s="18">
        <f t="shared" si="39"/>
        <v>0</v>
      </c>
      <c r="AE286" s="18">
        <f t="shared" si="40"/>
        <v>0</v>
      </c>
      <c r="AF286" s="18">
        <f t="shared" si="45"/>
        <v>0</v>
      </c>
      <c r="AG286" s="30">
        <f t="shared" si="41"/>
        <v>0</v>
      </c>
      <c r="AI286" s="11"/>
      <c r="AJ286" s="11"/>
      <c r="AK286" s="11"/>
      <c r="AL286" s="11"/>
      <c r="AN286" s="11"/>
      <c r="AO286" s="11"/>
      <c r="AP286" s="11"/>
    </row>
    <row r="287" spans="1:42" ht="13.5" customHeight="1">
      <c r="B287" s="11" t="s">
        <v>658</v>
      </c>
      <c r="C287" s="11" t="s">
        <v>659</v>
      </c>
      <c r="D287" s="11" t="s">
        <v>659</v>
      </c>
      <c r="E287" s="11" t="s">
        <v>660</v>
      </c>
      <c r="F287" s="11" t="s">
        <v>662</v>
      </c>
      <c r="G287" s="11"/>
      <c r="H287" s="11" t="s">
        <v>593</v>
      </c>
      <c r="I287" s="11"/>
      <c r="J287" s="11"/>
      <c r="K287" s="11" t="s">
        <v>543</v>
      </c>
      <c r="L287" s="11">
        <v>6</v>
      </c>
      <c r="M287" s="27">
        <v>0</v>
      </c>
      <c r="N287" s="27">
        <v>41.96</v>
      </c>
      <c r="O287" s="28">
        <v>7.97</v>
      </c>
      <c r="P287" s="28">
        <f>Table1[[#This Row],[Real Sell ]]+Table1[[#This Row],[Shipping Income]]</f>
        <v>49.93</v>
      </c>
      <c r="Q287" s="28">
        <v>17.850000000000001</v>
      </c>
      <c r="R287" s="28">
        <v>9.5</v>
      </c>
      <c r="S287" s="26">
        <f t="shared" si="42"/>
        <v>0</v>
      </c>
      <c r="T287" s="27">
        <f>Table1[[#This Row],[Unit Price]]+Table1[[#This Row],[Shipping Expense]]+Table1[[#This Row],[Amazon fees]]</f>
        <v>27.35</v>
      </c>
      <c r="U287" s="26">
        <f>Table1[[#This Row],[Total income]]-Table1[[#This Row],[Total Expense]]</f>
        <v>22.58</v>
      </c>
      <c r="V287" s="26">
        <f t="shared" si="43"/>
        <v>33.640500000000003</v>
      </c>
      <c r="X287" s="2">
        <f>Table1[[#This Row],[Unit Price]]*Table1[[#This Row],[Quantity in Stock]]</f>
        <v>0</v>
      </c>
      <c r="Z287" s="29">
        <f t="shared" si="44"/>
        <v>0</v>
      </c>
      <c r="AC287" s="17">
        <f t="shared" si="38"/>
        <v>0</v>
      </c>
      <c r="AD287" s="18">
        <f t="shared" si="39"/>
        <v>0</v>
      </c>
      <c r="AE287" s="18">
        <f t="shared" si="40"/>
        <v>0</v>
      </c>
      <c r="AF287" s="18">
        <f t="shared" si="45"/>
        <v>0</v>
      </c>
      <c r="AG287" s="30">
        <f t="shared" si="41"/>
        <v>0</v>
      </c>
      <c r="AI287" s="11"/>
      <c r="AJ287" s="11"/>
      <c r="AK287" s="11"/>
      <c r="AL287" s="11"/>
      <c r="AN287" s="11"/>
      <c r="AO287" s="11"/>
      <c r="AP287" s="11"/>
    </row>
    <row r="288" spans="1:42" ht="13.5" customHeight="1">
      <c r="B288" s="11" t="s">
        <v>534</v>
      </c>
      <c r="C288" s="1" t="s">
        <v>663</v>
      </c>
      <c r="D288" s="1" t="s">
        <v>991</v>
      </c>
      <c r="E288" s="1" t="s">
        <v>536</v>
      </c>
      <c r="F288" s="11" t="s">
        <v>664</v>
      </c>
      <c r="G288" s="11"/>
      <c r="H288" s="11" t="s">
        <v>632</v>
      </c>
      <c r="I288" s="11"/>
      <c r="J288" s="11"/>
      <c r="K288" s="11" t="s">
        <v>533</v>
      </c>
      <c r="L288" s="11">
        <v>1</v>
      </c>
      <c r="M288" s="27">
        <v>0</v>
      </c>
      <c r="N288" s="27">
        <v>18.989999999999998</v>
      </c>
      <c r="P288" s="28">
        <f>Table1[[#This Row],[Real Sell ]]+Table1[[#This Row],[Shipping Income]]</f>
        <v>18.989999999999998</v>
      </c>
      <c r="Q288" s="28">
        <v>5</v>
      </c>
      <c r="S288" s="26">
        <f t="shared" si="42"/>
        <v>3.0199999999999996</v>
      </c>
      <c r="T288" s="27">
        <f>Table1[[#This Row],[Unit Price]]+Table1[[#This Row],[Shipping Expense]]+Table1[[#This Row],[Amazon fees]]</f>
        <v>8.02</v>
      </c>
      <c r="U288" s="26">
        <f>Table1[[#This Row],[Total income]]-Table1[[#This Row],[Total Expense]]</f>
        <v>10.969999999999999</v>
      </c>
      <c r="V288" s="26">
        <f t="shared" si="43"/>
        <v>9.8645999999999994</v>
      </c>
      <c r="X288" s="2">
        <f>Table1[[#This Row],[Unit Price]]*Table1[[#This Row],[Quantity in Stock]]</f>
        <v>0</v>
      </c>
      <c r="Z288" s="29">
        <f t="shared" si="44"/>
        <v>0</v>
      </c>
      <c r="AC288" s="17">
        <f t="shared" si="38"/>
        <v>0</v>
      </c>
      <c r="AD288" s="18">
        <f t="shared" si="39"/>
        <v>0</v>
      </c>
      <c r="AE288" s="18">
        <f t="shared" si="40"/>
        <v>0</v>
      </c>
      <c r="AF288" s="18">
        <f t="shared" si="45"/>
        <v>0</v>
      </c>
      <c r="AG288" s="30">
        <f t="shared" si="41"/>
        <v>0</v>
      </c>
      <c r="AI288" s="11"/>
      <c r="AJ288" s="11"/>
      <c r="AK288" s="11"/>
      <c r="AL288" s="11"/>
      <c r="AN288" s="11"/>
      <c r="AO288" s="11"/>
      <c r="AP288" s="11"/>
    </row>
    <row r="289" spans="2:42" ht="13.5" customHeight="1">
      <c r="B289" s="11" t="s">
        <v>665</v>
      </c>
      <c r="C289" s="11" t="s">
        <v>666</v>
      </c>
      <c r="D289" s="11" t="s">
        <v>999</v>
      </c>
      <c r="E289" s="11" t="s">
        <v>667</v>
      </c>
      <c r="F289" s="11" t="s">
        <v>668</v>
      </c>
      <c r="G289" s="11"/>
      <c r="H289" s="11" t="s">
        <v>632</v>
      </c>
      <c r="I289" s="11"/>
      <c r="J289" s="11"/>
      <c r="K289" s="11" t="s">
        <v>543</v>
      </c>
      <c r="L289" s="11">
        <v>14.5</v>
      </c>
      <c r="M289" s="27">
        <v>0</v>
      </c>
      <c r="N289" s="27">
        <v>28.95</v>
      </c>
      <c r="P289" s="28">
        <f>Table1[[#This Row],[Real Sell ]]+Table1[[#This Row],[Shipping Income]]</f>
        <v>28.95</v>
      </c>
      <c r="Q289" s="28">
        <v>10.37</v>
      </c>
      <c r="S289" s="26">
        <f t="shared" si="42"/>
        <v>8.8849999999999998</v>
      </c>
      <c r="T289" s="27">
        <f>Table1[[#This Row],[Unit Price]]+Table1[[#This Row],[Shipping Expense]]+Table1[[#This Row],[Amazon fees]]</f>
        <v>19.254999999999999</v>
      </c>
      <c r="U289" s="26">
        <f>Table1[[#This Row],[Total income]]-Table1[[#This Row],[Total Expense]]</f>
        <v>9.6950000000000003</v>
      </c>
      <c r="V289" s="26">
        <f t="shared" si="43"/>
        <v>23.68365</v>
      </c>
      <c r="X289" s="2">
        <f>Table1[[#This Row],[Unit Price]]*Table1[[#This Row],[Quantity in Stock]]</f>
        <v>0</v>
      </c>
      <c r="Z289" s="29">
        <f t="shared" si="44"/>
        <v>0</v>
      </c>
      <c r="AC289" s="17">
        <f t="shared" si="38"/>
        <v>0</v>
      </c>
      <c r="AD289" s="18">
        <f t="shared" si="39"/>
        <v>0</v>
      </c>
      <c r="AE289" s="18">
        <f t="shared" si="40"/>
        <v>0</v>
      </c>
      <c r="AF289" s="18">
        <f t="shared" si="45"/>
        <v>0</v>
      </c>
      <c r="AG289" s="30">
        <f t="shared" si="41"/>
        <v>0</v>
      </c>
      <c r="AI289" s="11"/>
      <c r="AJ289" s="11"/>
      <c r="AK289" s="11"/>
      <c r="AL289" s="11"/>
      <c r="AN289" s="11"/>
      <c r="AO289" s="11"/>
      <c r="AP289" s="11"/>
    </row>
    <row r="290" spans="2:42" ht="13.5" customHeight="1">
      <c r="B290" s="11" t="s">
        <v>665</v>
      </c>
      <c r="C290" s="11" t="s">
        <v>666</v>
      </c>
      <c r="D290" s="11" t="s">
        <v>999</v>
      </c>
      <c r="E290" s="11" t="s">
        <v>667</v>
      </c>
      <c r="F290" s="11" t="s">
        <v>669</v>
      </c>
      <c r="G290" s="11"/>
      <c r="H290" s="11" t="s">
        <v>593</v>
      </c>
      <c r="I290" s="11"/>
      <c r="J290" s="11"/>
      <c r="K290" s="11" t="s">
        <v>543</v>
      </c>
      <c r="L290" s="11">
        <v>14.5</v>
      </c>
      <c r="M290" s="27">
        <v>0</v>
      </c>
      <c r="N290" s="27">
        <v>28</v>
      </c>
      <c r="O290" s="28">
        <v>12.24</v>
      </c>
      <c r="P290" s="28">
        <f>Table1[[#This Row],[Real Sell ]]+Table1[[#This Row],[Shipping Income]]</f>
        <v>40.24</v>
      </c>
      <c r="Q290" s="28">
        <v>10.37</v>
      </c>
      <c r="R290" s="28">
        <v>9.5</v>
      </c>
      <c r="S290" s="26">
        <f t="shared" si="42"/>
        <v>0</v>
      </c>
      <c r="T290" s="27">
        <f>Table1[[#This Row],[Unit Price]]+Table1[[#This Row],[Shipping Expense]]+Table1[[#This Row],[Amazon fees]]</f>
        <v>19.869999999999997</v>
      </c>
      <c r="U290" s="26">
        <f>Table1[[#This Row],[Total income]]-Table1[[#This Row],[Total Expense]]</f>
        <v>20.370000000000005</v>
      </c>
      <c r="V290" s="26">
        <f t="shared" si="43"/>
        <v>24.440099999999997</v>
      </c>
      <c r="X290" s="2">
        <f>Table1[[#This Row],[Unit Price]]*Table1[[#This Row],[Quantity in Stock]]</f>
        <v>0</v>
      </c>
      <c r="Z290" s="29">
        <f t="shared" si="44"/>
        <v>0</v>
      </c>
      <c r="AC290" s="17">
        <f t="shared" si="38"/>
        <v>0</v>
      </c>
      <c r="AD290" s="18">
        <f t="shared" si="39"/>
        <v>0</v>
      </c>
      <c r="AE290" s="18">
        <f t="shared" si="40"/>
        <v>0</v>
      </c>
      <c r="AF290" s="18">
        <f t="shared" si="45"/>
        <v>0</v>
      </c>
      <c r="AG290" s="30">
        <f t="shared" si="41"/>
        <v>0</v>
      </c>
      <c r="AI290" s="11"/>
      <c r="AJ290" s="11"/>
      <c r="AK290" s="11"/>
      <c r="AL290" s="11"/>
      <c r="AN290" s="11"/>
      <c r="AO290" s="11"/>
      <c r="AP290" s="11"/>
    </row>
    <row r="291" spans="2:42" ht="13.5" customHeight="1">
      <c r="B291" s="11" t="s">
        <v>670</v>
      </c>
      <c r="C291" s="11" t="s">
        <v>671</v>
      </c>
      <c r="D291" s="11" t="s">
        <v>1000</v>
      </c>
      <c r="E291" s="11" t="s">
        <v>672</v>
      </c>
      <c r="F291" s="11" t="s">
        <v>673</v>
      </c>
      <c r="G291" s="11"/>
      <c r="H291" s="11" t="s">
        <v>593</v>
      </c>
      <c r="I291" s="11"/>
      <c r="J291" s="11"/>
      <c r="K291" s="11" t="s">
        <v>543</v>
      </c>
      <c r="L291" s="11">
        <v>10.5</v>
      </c>
      <c r="M291" s="27">
        <v>0</v>
      </c>
      <c r="N291" s="27">
        <v>27.99</v>
      </c>
      <c r="O291" s="28">
        <v>11.54</v>
      </c>
      <c r="P291" s="28">
        <f>Table1[[#This Row],[Real Sell ]]+Table1[[#This Row],[Shipping Income]]</f>
        <v>39.53</v>
      </c>
      <c r="Q291" s="28">
        <v>7.89</v>
      </c>
      <c r="R291" s="28">
        <v>9.5</v>
      </c>
      <c r="S291" s="26">
        <f t="shared" si="42"/>
        <v>0</v>
      </c>
      <c r="T291" s="27">
        <f>Table1[[#This Row],[Unit Price]]+Table1[[#This Row],[Shipping Expense]]+Table1[[#This Row],[Amazon fees]]</f>
        <v>17.39</v>
      </c>
      <c r="U291" s="26">
        <f>Table1[[#This Row],[Total income]]-Table1[[#This Row],[Total Expense]]</f>
        <v>22.14</v>
      </c>
      <c r="V291" s="26">
        <f t="shared" si="43"/>
        <v>21.389700000000001</v>
      </c>
      <c r="X291" s="2">
        <f>Table1[[#This Row],[Unit Price]]*Table1[[#This Row],[Quantity in Stock]]</f>
        <v>0</v>
      </c>
      <c r="Z291" s="29">
        <f t="shared" si="44"/>
        <v>0</v>
      </c>
      <c r="AC291" s="17">
        <f t="shared" si="38"/>
        <v>0</v>
      </c>
      <c r="AD291" s="18">
        <f t="shared" si="39"/>
        <v>0</v>
      </c>
      <c r="AE291" s="18">
        <f t="shared" si="40"/>
        <v>0</v>
      </c>
      <c r="AF291" s="18">
        <f t="shared" si="45"/>
        <v>0</v>
      </c>
      <c r="AG291" s="30">
        <f t="shared" si="41"/>
        <v>0</v>
      </c>
      <c r="AI291" s="11"/>
      <c r="AJ291" s="11"/>
      <c r="AK291" s="11"/>
      <c r="AL291" s="11"/>
      <c r="AN291" s="11"/>
      <c r="AO291" s="11"/>
      <c r="AP291" s="11"/>
    </row>
    <row r="292" spans="2:42" ht="13.5" customHeight="1">
      <c r="B292" s="11" t="s">
        <v>670</v>
      </c>
      <c r="C292" s="11" t="s">
        <v>671</v>
      </c>
      <c r="D292" s="11" t="s">
        <v>1000</v>
      </c>
      <c r="E292" s="11" t="s">
        <v>672</v>
      </c>
      <c r="F292" s="11" t="s">
        <v>674</v>
      </c>
      <c r="G292" s="11"/>
      <c r="H292" s="11" t="s">
        <v>632</v>
      </c>
      <c r="I292" s="11"/>
      <c r="J292" s="11"/>
      <c r="K292" s="11" t="s">
        <v>543</v>
      </c>
      <c r="L292" s="11">
        <v>10.5</v>
      </c>
      <c r="M292" s="27">
        <v>0</v>
      </c>
      <c r="N292" s="27">
        <v>26.75</v>
      </c>
      <c r="P292" s="28">
        <f>Table1[[#This Row],[Real Sell ]]+Table1[[#This Row],[Shipping Income]]</f>
        <v>26.75</v>
      </c>
      <c r="Q292" s="28">
        <v>7.89</v>
      </c>
      <c r="S292" s="26">
        <f t="shared" si="42"/>
        <v>7.3249999999999993</v>
      </c>
      <c r="T292" s="27">
        <f>Table1[[#This Row],[Unit Price]]+Table1[[#This Row],[Shipping Expense]]+Table1[[#This Row],[Amazon fees]]</f>
        <v>15.215</v>
      </c>
      <c r="U292" s="26">
        <f>Table1[[#This Row],[Total income]]-Table1[[#This Row],[Total Expense]]</f>
        <v>11.535</v>
      </c>
      <c r="V292" s="26">
        <f t="shared" si="43"/>
        <v>18.714449999999999</v>
      </c>
      <c r="X292" s="2">
        <f>Table1[[#This Row],[Unit Price]]*Table1[[#This Row],[Quantity in Stock]]</f>
        <v>0</v>
      </c>
      <c r="Z292" s="29">
        <f t="shared" si="44"/>
        <v>0</v>
      </c>
      <c r="AC292" s="17">
        <f t="shared" si="38"/>
        <v>0</v>
      </c>
      <c r="AD292" s="18">
        <f t="shared" si="39"/>
        <v>0</v>
      </c>
      <c r="AE292" s="18">
        <f t="shared" si="40"/>
        <v>0</v>
      </c>
      <c r="AF292" s="18">
        <f t="shared" si="45"/>
        <v>0</v>
      </c>
      <c r="AG292" s="30">
        <f t="shared" si="41"/>
        <v>0</v>
      </c>
      <c r="AI292" s="11"/>
      <c r="AJ292" s="11"/>
      <c r="AK292" s="11"/>
      <c r="AL292" s="11"/>
      <c r="AN292" s="11"/>
      <c r="AO292" s="11"/>
      <c r="AP292" s="11"/>
    </row>
    <row r="293" spans="2:42" ht="13.5" customHeight="1">
      <c r="B293" s="11" t="s">
        <v>675</v>
      </c>
      <c r="C293" s="11" t="s">
        <v>676</v>
      </c>
      <c r="D293" s="11" t="s">
        <v>991</v>
      </c>
      <c r="E293" s="11" t="s">
        <v>677</v>
      </c>
      <c r="F293" s="11" t="s">
        <v>678</v>
      </c>
      <c r="G293" s="11"/>
      <c r="H293" s="11" t="s">
        <v>632</v>
      </c>
      <c r="I293" s="11"/>
      <c r="J293" s="11"/>
      <c r="K293" s="11" t="s">
        <v>543</v>
      </c>
      <c r="L293" s="11">
        <v>5.5</v>
      </c>
      <c r="M293" s="27">
        <v>0</v>
      </c>
      <c r="N293" s="27">
        <v>77.5</v>
      </c>
      <c r="P293" s="28">
        <f>Table1[[#This Row],[Real Sell ]]+Table1[[#This Row],[Shipping Income]]</f>
        <v>77.5</v>
      </c>
      <c r="Q293" s="28">
        <v>25</v>
      </c>
      <c r="S293" s="26">
        <f t="shared" si="42"/>
        <v>5.375</v>
      </c>
      <c r="T293" s="27">
        <f>Table1[[#This Row],[Unit Price]]+Table1[[#This Row],[Shipping Expense]]+Table1[[#This Row],[Amazon fees]]</f>
        <v>30.375</v>
      </c>
      <c r="U293" s="26">
        <f>Table1[[#This Row],[Total income]]-Table1[[#This Row],[Total Expense]]</f>
        <v>47.125</v>
      </c>
      <c r="V293" s="26">
        <f t="shared" si="43"/>
        <v>37.361249999999998</v>
      </c>
      <c r="X293" s="2">
        <f>Table1[[#This Row],[Unit Price]]*Table1[[#This Row],[Quantity in Stock]]</f>
        <v>0</v>
      </c>
      <c r="Z293" s="29">
        <f t="shared" si="44"/>
        <v>0</v>
      </c>
      <c r="AC293" s="17">
        <f t="shared" si="38"/>
        <v>0</v>
      </c>
      <c r="AD293" s="18">
        <f t="shared" si="39"/>
        <v>0</v>
      </c>
      <c r="AE293" s="18">
        <f t="shared" si="40"/>
        <v>0</v>
      </c>
      <c r="AF293" s="18">
        <f t="shared" si="45"/>
        <v>0</v>
      </c>
      <c r="AG293" s="30">
        <f t="shared" si="41"/>
        <v>0</v>
      </c>
      <c r="AI293" s="11"/>
      <c r="AJ293" s="11"/>
      <c r="AK293" s="11"/>
      <c r="AL293" s="11"/>
      <c r="AN293" s="11"/>
      <c r="AO293" s="11"/>
      <c r="AP293" s="11"/>
    </row>
    <row r="294" spans="2:42" ht="13.5" customHeight="1">
      <c r="B294" s="11" t="s">
        <v>675</v>
      </c>
      <c r="C294" s="11" t="s">
        <v>676</v>
      </c>
      <c r="D294" s="11" t="s">
        <v>991</v>
      </c>
      <c r="E294" s="11" t="s">
        <v>677</v>
      </c>
      <c r="F294" s="11" t="s">
        <v>679</v>
      </c>
      <c r="G294" s="11"/>
      <c r="H294" s="11" t="s">
        <v>593</v>
      </c>
      <c r="I294" s="11"/>
      <c r="J294" s="11"/>
      <c r="K294" s="11" t="s">
        <v>543</v>
      </c>
      <c r="L294" s="11">
        <v>5.5</v>
      </c>
      <c r="M294" s="27">
        <v>0</v>
      </c>
      <c r="N294" s="27">
        <v>70.989999999999995</v>
      </c>
      <c r="O294" s="28">
        <v>7.29</v>
      </c>
      <c r="P294" s="28">
        <f>Table1[[#This Row],[Real Sell ]]+Table1[[#This Row],[Shipping Income]]</f>
        <v>78.28</v>
      </c>
      <c r="Q294" s="28">
        <v>25</v>
      </c>
      <c r="R294" s="28">
        <v>9.5</v>
      </c>
      <c r="S294" s="26">
        <f t="shared" si="42"/>
        <v>0</v>
      </c>
      <c r="T294" s="27">
        <f>Table1[[#This Row],[Unit Price]]+Table1[[#This Row],[Shipping Expense]]+Table1[[#This Row],[Amazon fees]]</f>
        <v>34.5</v>
      </c>
      <c r="U294" s="26">
        <f>Table1[[#This Row],[Total income]]-Table1[[#This Row],[Total Expense]]</f>
        <v>43.78</v>
      </c>
      <c r="V294" s="26">
        <f t="shared" si="43"/>
        <v>42.435000000000002</v>
      </c>
      <c r="X294" s="2">
        <f>Table1[[#This Row],[Unit Price]]*Table1[[#This Row],[Quantity in Stock]]</f>
        <v>0</v>
      </c>
      <c r="Z294" s="29">
        <f t="shared" si="44"/>
        <v>0</v>
      </c>
      <c r="AC294" s="17">
        <f t="shared" si="38"/>
        <v>0</v>
      </c>
      <c r="AD294" s="18">
        <f t="shared" si="39"/>
        <v>0</v>
      </c>
      <c r="AE294" s="18">
        <f t="shared" si="40"/>
        <v>0</v>
      </c>
      <c r="AF294" s="18">
        <f t="shared" si="45"/>
        <v>0</v>
      </c>
      <c r="AG294" s="30">
        <f t="shared" si="41"/>
        <v>0</v>
      </c>
      <c r="AI294" s="11"/>
      <c r="AJ294" s="11"/>
      <c r="AK294" s="11"/>
      <c r="AL294" s="11"/>
      <c r="AN294" s="11"/>
      <c r="AO294" s="11"/>
      <c r="AP294" s="11"/>
    </row>
    <row r="295" spans="2:42" ht="13.5" customHeight="1">
      <c r="B295" s="11" t="s">
        <v>680</v>
      </c>
      <c r="C295" s="11" t="s">
        <v>681</v>
      </c>
      <c r="D295" s="11" t="s">
        <v>1001</v>
      </c>
      <c r="E295" s="11" t="s">
        <v>682</v>
      </c>
      <c r="F295" s="11" t="s">
        <v>683</v>
      </c>
      <c r="G295" s="11"/>
      <c r="H295" s="11" t="s">
        <v>593</v>
      </c>
      <c r="I295" s="11"/>
      <c r="J295" s="11"/>
      <c r="K295" s="11" t="s">
        <v>533</v>
      </c>
      <c r="L295" s="11">
        <v>1</v>
      </c>
      <c r="M295" s="27">
        <v>0</v>
      </c>
      <c r="N295" s="27">
        <v>16.5</v>
      </c>
      <c r="O295" s="28">
        <v>5.25</v>
      </c>
      <c r="P295" s="28">
        <f>Table1[[#This Row],[Real Sell ]]+Table1[[#This Row],[Shipping Income]]</f>
        <v>21.75</v>
      </c>
      <c r="Q295" s="28">
        <v>5.35</v>
      </c>
      <c r="R295" s="28">
        <v>5.9</v>
      </c>
      <c r="S295" s="26">
        <f t="shared" si="42"/>
        <v>0</v>
      </c>
      <c r="T295" s="27">
        <f>Table1[[#This Row],[Unit Price]]+Table1[[#This Row],[Shipping Expense]]+Table1[[#This Row],[Amazon fees]]</f>
        <v>11.25</v>
      </c>
      <c r="U295" s="26">
        <f>Table1[[#This Row],[Total income]]-Table1[[#This Row],[Total Expense]]</f>
        <v>10.5</v>
      </c>
      <c r="V295" s="26">
        <f t="shared" si="43"/>
        <v>13.8375</v>
      </c>
      <c r="X295" s="2">
        <f>Table1[[#This Row],[Unit Price]]*Table1[[#This Row],[Quantity in Stock]]</f>
        <v>0</v>
      </c>
      <c r="Z295" s="29">
        <f t="shared" si="44"/>
        <v>0</v>
      </c>
      <c r="AC295" s="17">
        <f t="shared" si="38"/>
        <v>0</v>
      </c>
      <c r="AD295" s="18">
        <f t="shared" si="39"/>
        <v>0</v>
      </c>
      <c r="AE295" s="18">
        <f t="shared" si="40"/>
        <v>0</v>
      </c>
      <c r="AF295" s="18">
        <f t="shared" si="45"/>
        <v>0</v>
      </c>
      <c r="AG295" s="30">
        <f t="shared" si="41"/>
        <v>0</v>
      </c>
      <c r="AI295" s="11"/>
      <c r="AJ295" s="11"/>
      <c r="AK295" s="11"/>
      <c r="AL295" s="11"/>
      <c r="AN295" s="11"/>
      <c r="AO295" s="11"/>
      <c r="AP295" s="11"/>
    </row>
    <row r="296" spans="2:42" ht="13.5" customHeight="1">
      <c r="B296" s="11" t="s">
        <v>680</v>
      </c>
      <c r="C296" s="11" t="s">
        <v>684</v>
      </c>
      <c r="D296" s="11" t="s">
        <v>1001</v>
      </c>
      <c r="E296" s="11" t="s">
        <v>685</v>
      </c>
      <c r="F296" s="11" t="s">
        <v>686</v>
      </c>
      <c r="G296" s="11"/>
      <c r="H296" s="11" t="s">
        <v>632</v>
      </c>
      <c r="I296" s="11"/>
      <c r="J296" s="11"/>
      <c r="K296" s="11" t="s">
        <v>533</v>
      </c>
      <c r="L296" s="11">
        <v>1</v>
      </c>
      <c r="M296" s="27">
        <v>0</v>
      </c>
      <c r="N296" s="27">
        <v>18.989999999999998</v>
      </c>
      <c r="P296" s="28">
        <f>Table1[[#This Row],[Real Sell ]]+Table1[[#This Row],[Shipping Income]]</f>
        <v>18.989999999999998</v>
      </c>
      <c r="Q296" s="28">
        <v>5.35</v>
      </c>
      <c r="S296" s="26">
        <f t="shared" si="42"/>
        <v>3.0199999999999996</v>
      </c>
      <c r="T296" s="27">
        <f>Table1[[#This Row],[Unit Price]]+Table1[[#This Row],[Shipping Expense]]+Table1[[#This Row],[Amazon fees]]</f>
        <v>8.3699999999999992</v>
      </c>
      <c r="U296" s="26">
        <f>Table1[[#This Row],[Total income]]-Table1[[#This Row],[Total Expense]]</f>
        <v>10.62</v>
      </c>
      <c r="V296" s="26">
        <f t="shared" si="43"/>
        <v>10.2951</v>
      </c>
      <c r="X296" s="2">
        <f>Table1[[#This Row],[Unit Price]]*Table1[[#This Row],[Quantity in Stock]]</f>
        <v>0</v>
      </c>
      <c r="Z296" s="29">
        <f t="shared" si="44"/>
        <v>0</v>
      </c>
      <c r="AC296" s="17">
        <f t="shared" si="38"/>
        <v>0</v>
      </c>
      <c r="AD296" s="18">
        <f t="shared" si="39"/>
        <v>0</v>
      </c>
      <c r="AE296" s="18">
        <f t="shared" si="40"/>
        <v>0</v>
      </c>
      <c r="AF296" s="18">
        <f t="shared" si="45"/>
        <v>0</v>
      </c>
      <c r="AG296" s="30">
        <f t="shared" si="41"/>
        <v>0</v>
      </c>
      <c r="AI296" s="11"/>
      <c r="AJ296" s="11"/>
      <c r="AK296" s="11"/>
      <c r="AL296" s="11"/>
      <c r="AN296" s="11"/>
      <c r="AO296" s="11"/>
      <c r="AP296" s="11"/>
    </row>
    <row r="297" spans="2:42" ht="13.5" customHeight="1">
      <c r="B297" s="1" t="s">
        <v>611</v>
      </c>
      <c r="C297" s="1" t="s">
        <v>612</v>
      </c>
      <c r="D297" s="1" t="s">
        <v>994</v>
      </c>
      <c r="E297" s="1" t="s">
        <v>613</v>
      </c>
      <c r="F297" s="11" t="s">
        <v>673</v>
      </c>
      <c r="G297" s="11"/>
      <c r="H297" s="11" t="s">
        <v>632</v>
      </c>
      <c r="I297" s="11"/>
      <c r="J297" s="11"/>
      <c r="K297" s="11" t="s">
        <v>543</v>
      </c>
      <c r="L297" s="11">
        <v>12</v>
      </c>
      <c r="M297" s="27">
        <v>0</v>
      </c>
      <c r="N297" s="27">
        <v>35.28</v>
      </c>
      <c r="P297" s="28">
        <f>Table1[[#This Row],[Real Sell ]]+Table1[[#This Row],[Shipping Income]]</f>
        <v>35.28</v>
      </c>
      <c r="Q297" s="28">
        <v>10.72</v>
      </c>
      <c r="S297" s="26">
        <f t="shared" si="42"/>
        <v>7.91</v>
      </c>
      <c r="T297" s="27">
        <f>Table1[[#This Row],[Unit Price]]+Table1[[#This Row],[Shipping Expense]]+Table1[[#This Row],[Amazon fees]]</f>
        <v>18.630000000000003</v>
      </c>
      <c r="U297" s="26">
        <f>Table1[[#This Row],[Total income]]-Table1[[#This Row],[Total Expense]]</f>
        <v>16.649999999999999</v>
      </c>
      <c r="V297" s="26">
        <f t="shared" si="43"/>
        <v>22.914900000000003</v>
      </c>
      <c r="X297" s="2">
        <f>Table1[[#This Row],[Unit Price]]*Table1[[#This Row],[Quantity in Stock]]</f>
        <v>0</v>
      </c>
      <c r="Z297" s="29">
        <f t="shared" si="44"/>
        <v>0</v>
      </c>
      <c r="AC297" s="17">
        <f t="shared" si="38"/>
        <v>0</v>
      </c>
      <c r="AD297" s="18">
        <f t="shared" si="39"/>
        <v>0</v>
      </c>
      <c r="AE297" s="18">
        <f t="shared" si="40"/>
        <v>0</v>
      </c>
      <c r="AF297" s="18">
        <f t="shared" si="45"/>
        <v>0</v>
      </c>
      <c r="AG297" s="30">
        <f t="shared" si="41"/>
        <v>0</v>
      </c>
      <c r="AI297" s="11"/>
      <c r="AJ297" s="11"/>
      <c r="AK297" s="11"/>
      <c r="AL297" s="11"/>
      <c r="AN297" s="11"/>
      <c r="AO297" s="11"/>
      <c r="AP297" s="11"/>
    </row>
    <row r="298" spans="2:42" ht="13.5" customHeight="1">
      <c r="B298" s="11" t="s">
        <v>620</v>
      </c>
      <c r="C298" s="11" t="s">
        <v>621</v>
      </c>
      <c r="D298" s="11" t="s">
        <v>995</v>
      </c>
      <c r="E298" s="11" t="s">
        <v>622</v>
      </c>
      <c r="F298" s="1" t="s">
        <v>687</v>
      </c>
      <c r="G298" s="11"/>
      <c r="H298" s="11" t="s">
        <v>632</v>
      </c>
      <c r="I298" s="11"/>
      <c r="J298" s="11"/>
      <c r="K298" s="11" t="s">
        <v>543</v>
      </c>
      <c r="L298" s="11">
        <v>9.5</v>
      </c>
      <c r="M298" s="27">
        <v>0</v>
      </c>
      <c r="N298" s="27">
        <v>23</v>
      </c>
      <c r="P298" s="28">
        <f>Table1[[#This Row],[Real Sell ]]+Table1[[#This Row],[Shipping Income]]</f>
        <v>23</v>
      </c>
      <c r="Q298" s="28">
        <v>5.77</v>
      </c>
      <c r="S298" s="26">
        <f t="shared" si="42"/>
        <v>6.9350000000000005</v>
      </c>
      <c r="T298" s="27">
        <f>Table1[[#This Row],[Unit Price]]+Table1[[#This Row],[Shipping Expense]]+Table1[[#This Row],[Amazon fees]]</f>
        <v>12.705</v>
      </c>
      <c r="U298" s="26">
        <f>Table1[[#This Row],[Total income]]-Table1[[#This Row],[Total Expense]]</f>
        <v>10.295</v>
      </c>
      <c r="V298" s="26">
        <f t="shared" si="43"/>
        <v>15.62715</v>
      </c>
      <c r="X298" s="2">
        <f>Table1[[#This Row],[Unit Price]]*Table1[[#This Row],[Quantity in Stock]]</f>
        <v>0</v>
      </c>
      <c r="Z298" s="29">
        <f t="shared" si="44"/>
        <v>0</v>
      </c>
      <c r="AC298" s="17">
        <f t="shared" si="38"/>
        <v>0</v>
      </c>
      <c r="AD298" s="18">
        <f t="shared" si="39"/>
        <v>0</v>
      </c>
      <c r="AE298" s="18">
        <f t="shared" si="40"/>
        <v>0</v>
      </c>
      <c r="AF298" s="18">
        <f t="shared" si="45"/>
        <v>0</v>
      </c>
      <c r="AG298" s="30">
        <f t="shared" si="41"/>
        <v>0</v>
      </c>
      <c r="AI298" s="11"/>
      <c r="AJ298" s="11"/>
      <c r="AK298" s="11"/>
      <c r="AL298" s="11"/>
      <c r="AN298" s="11"/>
      <c r="AO298" s="11"/>
      <c r="AP298" s="11"/>
    </row>
    <row r="299" spans="2:42" ht="13.5" customHeight="1">
      <c r="B299" s="11" t="s">
        <v>688</v>
      </c>
      <c r="C299" s="11" t="s">
        <v>639</v>
      </c>
      <c r="D299" s="11" t="s">
        <v>1002</v>
      </c>
      <c r="E299" s="11" t="s">
        <v>689</v>
      </c>
      <c r="F299" s="11" t="s">
        <v>690</v>
      </c>
      <c r="G299" s="11"/>
      <c r="H299" s="11" t="s">
        <v>632</v>
      </c>
      <c r="I299" s="11"/>
      <c r="J299" s="11"/>
      <c r="K299" s="11" t="s">
        <v>543</v>
      </c>
      <c r="L299" s="11">
        <v>8</v>
      </c>
      <c r="M299" s="27">
        <v>0</v>
      </c>
      <c r="N299" s="27">
        <v>126.1</v>
      </c>
      <c r="P299" s="28">
        <f>Table1[[#This Row],[Real Sell ]]+Table1[[#This Row],[Shipping Income]]</f>
        <v>126.1</v>
      </c>
      <c r="Q299" s="28">
        <v>42.18</v>
      </c>
      <c r="S299" s="26">
        <f t="shared" si="42"/>
        <v>6.35</v>
      </c>
      <c r="T299" s="27">
        <f>Table1[[#This Row],[Unit Price]]+Table1[[#This Row],[Shipping Expense]]+Table1[[#This Row],[Amazon fees]]</f>
        <v>48.53</v>
      </c>
      <c r="U299" s="26">
        <f>Table1[[#This Row],[Total income]]-Table1[[#This Row],[Total Expense]]</f>
        <v>77.569999999999993</v>
      </c>
      <c r="V299" s="26">
        <f t="shared" si="43"/>
        <v>59.691900000000004</v>
      </c>
      <c r="X299" s="2">
        <f>Table1[[#This Row],[Unit Price]]*Table1[[#This Row],[Quantity in Stock]]</f>
        <v>0</v>
      </c>
      <c r="Z299" s="29">
        <f t="shared" si="44"/>
        <v>0</v>
      </c>
      <c r="AC299" s="17">
        <f t="shared" si="38"/>
        <v>0</v>
      </c>
      <c r="AD299" s="18">
        <f t="shared" si="39"/>
        <v>0</v>
      </c>
      <c r="AE299" s="18">
        <f t="shared" si="40"/>
        <v>0</v>
      </c>
      <c r="AF299" s="18">
        <f t="shared" si="45"/>
        <v>0</v>
      </c>
      <c r="AG299" s="30">
        <f t="shared" si="41"/>
        <v>0</v>
      </c>
      <c r="AI299" s="11"/>
      <c r="AJ299" s="11"/>
      <c r="AK299" s="11"/>
      <c r="AL299" s="11"/>
      <c r="AN299" s="11"/>
      <c r="AO299" s="11"/>
      <c r="AP299" s="11"/>
    </row>
    <row r="300" spans="2:42" ht="13.5" customHeight="1">
      <c r="B300" s="11" t="s">
        <v>688</v>
      </c>
      <c r="C300" s="11" t="s">
        <v>639</v>
      </c>
      <c r="D300" s="11" t="s">
        <v>1002</v>
      </c>
      <c r="E300" s="11" t="s">
        <v>689</v>
      </c>
      <c r="F300" s="11" t="s">
        <v>691</v>
      </c>
      <c r="G300" s="11"/>
      <c r="H300" s="11" t="s">
        <v>593</v>
      </c>
      <c r="I300" s="11"/>
      <c r="J300" s="11"/>
      <c r="K300" s="11" t="s">
        <v>543</v>
      </c>
      <c r="L300" s="11">
        <v>8</v>
      </c>
      <c r="M300" s="27">
        <v>0</v>
      </c>
      <c r="N300" s="27">
        <v>117</v>
      </c>
      <c r="O300" s="28">
        <v>9.14</v>
      </c>
      <c r="P300" s="28">
        <f>Table1[[#This Row],[Real Sell ]]+Table1[[#This Row],[Shipping Income]]</f>
        <v>126.14</v>
      </c>
      <c r="Q300" s="28">
        <v>42.18</v>
      </c>
      <c r="R300" s="28">
        <v>9.5</v>
      </c>
      <c r="S300" s="26">
        <f t="shared" si="42"/>
        <v>0</v>
      </c>
      <c r="T300" s="27">
        <f>Table1[[#This Row],[Unit Price]]+Table1[[#This Row],[Shipping Expense]]+Table1[[#This Row],[Amazon fees]]</f>
        <v>51.68</v>
      </c>
      <c r="U300" s="26">
        <f>Table1[[#This Row],[Total income]]-Table1[[#This Row],[Total Expense]]</f>
        <v>74.460000000000008</v>
      </c>
      <c r="V300" s="26">
        <f t="shared" si="43"/>
        <v>63.566400000000002</v>
      </c>
      <c r="X300" s="2">
        <f>Table1[[#This Row],[Unit Price]]*Table1[[#This Row],[Quantity in Stock]]</f>
        <v>0</v>
      </c>
      <c r="Z300" s="29">
        <f t="shared" si="44"/>
        <v>0</v>
      </c>
      <c r="AC300" s="17">
        <f t="shared" si="38"/>
        <v>0</v>
      </c>
      <c r="AD300" s="18">
        <f t="shared" si="39"/>
        <v>0</v>
      </c>
      <c r="AE300" s="18">
        <f t="shared" si="40"/>
        <v>0</v>
      </c>
      <c r="AF300" s="18">
        <f t="shared" si="45"/>
        <v>0</v>
      </c>
      <c r="AG300" s="30">
        <f t="shared" si="41"/>
        <v>0</v>
      </c>
      <c r="AI300" s="11"/>
      <c r="AJ300" s="11"/>
      <c r="AK300" s="11"/>
      <c r="AL300" s="11"/>
      <c r="AN300" s="11"/>
      <c r="AO300" s="11"/>
      <c r="AP300" s="11"/>
    </row>
    <row r="301" spans="2:42" ht="13.5" customHeight="1">
      <c r="B301" s="11" t="s">
        <v>692</v>
      </c>
      <c r="C301" s="11" t="s">
        <v>639</v>
      </c>
      <c r="D301" s="11" t="s">
        <v>1002</v>
      </c>
      <c r="E301" s="11" t="s">
        <v>693</v>
      </c>
      <c r="F301" s="11" t="s">
        <v>694</v>
      </c>
      <c r="G301" s="11"/>
      <c r="H301" s="11" t="s">
        <v>593</v>
      </c>
      <c r="I301" s="11"/>
      <c r="J301" s="11"/>
      <c r="K301" s="11" t="s">
        <v>543</v>
      </c>
      <c r="L301" s="11">
        <v>16</v>
      </c>
      <c r="M301" s="27">
        <v>0</v>
      </c>
      <c r="N301" s="27">
        <v>205</v>
      </c>
      <c r="O301" s="28">
        <v>13.74</v>
      </c>
      <c r="P301" s="28">
        <f>Table1[[#This Row],[Real Sell ]]+Table1[[#This Row],[Shipping Income]]</f>
        <v>218.74</v>
      </c>
      <c r="Q301" s="28">
        <v>84.36</v>
      </c>
      <c r="R301" s="28">
        <v>9.5</v>
      </c>
      <c r="S301" s="26">
        <f t="shared" si="42"/>
        <v>0</v>
      </c>
      <c r="T301" s="27">
        <f>Table1[[#This Row],[Unit Price]]+Table1[[#This Row],[Shipping Expense]]+Table1[[#This Row],[Amazon fees]]</f>
        <v>93.86</v>
      </c>
      <c r="U301" s="26">
        <f>Table1[[#This Row],[Total income]]-Table1[[#This Row],[Total Expense]]</f>
        <v>124.88000000000001</v>
      </c>
      <c r="V301" s="26">
        <f t="shared" si="43"/>
        <v>115.4478</v>
      </c>
      <c r="X301" s="2">
        <f>Table1[[#This Row],[Unit Price]]*Table1[[#This Row],[Quantity in Stock]]</f>
        <v>0</v>
      </c>
      <c r="Z301" s="29">
        <f t="shared" si="44"/>
        <v>0</v>
      </c>
      <c r="AC301" s="17">
        <f t="shared" si="38"/>
        <v>0</v>
      </c>
      <c r="AD301" s="18">
        <f t="shared" si="39"/>
        <v>0</v>
      </c>
      <c r="AE301" s="18">
        <f t="shared" si="40"/>
        <v>0</v>
      </c>
      <c r="AF301" s="18">
        <f t="shared" si="45"/>
        <v>0</v>
      </c>
      <c r="AG301" s="30">
        <f t="shared" si="41"/>
        <v>0</v>
      </c>
      <c r="AI301" s="11"/>
      <c r="AJ301" s="11"/>
      <c r="AK301" s="11"/>
      <c r="AL301" s="11"/>
      <c r="AN301" s="11"/>
      <c r="AO301" s="11"/>
      <c r="AP301" s="11"/>
    </row>
    <row r="302" spans="2:42" ht="13.5" customHeight="1">
      <c r="B302" s="11" t="s">
        <v>692</v>
      </c>
      <c r="C302" s="11" t="s">
        <v>639</v>
      </c>
      <c r="D302" s="11" t="s">
        <v>1002</v>
      </c>
      <c r="E302" s="11" t="s">
        <v>693</v>
      </c>
      <c r="F302" s="11" t="s">
        <v>695</v>
      </c>
      <c r="G302" s="11"/>
      <c r="H302" s="11" t="s">
        <v>632</v>
      </c>
      <c r="I302" s="11"/>
      <c r="J302" s="11"/>
      <c r="K302" s="11" t="s">
        <v>543</v>
      </c>
      <c r="L302" s="11">
        <v>16</v>
      </c>
      <c r="M302" s="27">
        <v>0</v>
      </c>
      <c r="N302" s="27">
        <v>218.74</v>
      </c>
      <c r="P302" s="28">
        <f>Table1[[#This Row],[Real Sell ]]+Table1[[#This Row],[Shipping Income]]</f>
        <v>218.74</v>
      </c>
      <c r="Q302" s="28">
        <v>84.36</v>
      </c>
      <c r="S302" s="26">
        <f t="shared" si="42"/>
        <v>9.4699999999999989</v>
      </c>
      <c r="T302" s="27">
        <f>Table1[[#This Row],[Unit Price]]+Table1[[#This Row],[Shipping Expense]]+Table1[[#This Row],[Amazon fees]]</f>
        <v>93.83</v>
      </c>
      <c r="U302" s="26">
        <f>Table1[[#This Row],[Total income]]-Table1[[#This Row],[Total Expense]]</f>
        <v>124.91000000000001</v>
      </c>
      <c r="V302" s="26">
        <f t="shared" si="43"/>
        <v>115.4109</v>
      </c>
      <c r="X302" s="2">
        <f>Table1[[#This Row],[Unit Price]]*Table1[[#This Row],[Quantity in Stock]]</f>
        <v>0</v>
      </c>
      <c r="Z302" s="29">
        <f t="shared" si="44"/>
        <v>0</v>
      </c>
      <c r="AC302" s="17">
        <f t="shared" si="38"/>
        <v>0</v>
      </c>
      <c r="AD302" s="18">
        <f t="shared" si="39"/>
        <v>0</v>
      </c>
      <c r="AE302" s="18">
        <f t="shared" si="40"/>
        <v>0</v>
      </c>
      <c r="AF302" s="18">
        <f t="shared" si="45"/>
        <v>0</v>
      </c>
      <c r="AG302" s="30">
        <f t="shared" si="41"/>
        <v>0</v>
      </c>
      <c r="AI302" s="11"/>
      <c r="AJ302" s="11"/>
      <c r="AK302" s="11"/>
      <c r="AL302" s="11"/>
      <c r="AN302" s="11"/>
      <c r="AO302" s="11"/>
      <c r="AP302" s="11"/>
    </row>
    <row r="303" spans="2:42" ht="13.5" customHeight="1">
      <c r="B303" s="11" t="s">
        <v>696</v>
      </c>
      <c r="C303" s="11" t="s">
        <v>639</v>
      </c>
      <c r="D303" s="11" t="s">
        <v>1002</v>
      </c>
      <c r="E303" s="11" t="s">
        <v>697</v>
      </c>
      <c r="F303" s="11" t="s">
        <v>698</v>
      </c>
      <c r="G303" s="11"/>
      <c r="H303" s="11" t="s">
        <v>632</v>
      </c>
      <c r="I303" s="11"/>
      <c r="J303" s="11"/>
      <c r="K303" s="11" t="s">
        <v>626</v>
      </c>
      <c r="L303" s="11">
        <v>33</v>
      </c>
      <c r="M303" s="27">
        <v>0</v>
      </c>
      <c r="N303" s="27">
        <v>373</v>
      </c>
      <c r="P303" s="28">
        <f>Table1[[#This Row],[Real Sell ]]+Table1[[#This Row],[Shipping Income]]</f>
        <v>373</v>
      </c>
      <c r="Q303" s="28">
        <v>168.72</v>
      </c>
      <c r="S303" s="26">
        <f t="shared" si="42"/>
        <v>18.240000000000002</v>
      </c>
      <c r="T303" s="27">
        <f>Table1[[#This Row],[Unit Price]]+Table1[[#This Row],[Shipping Expense]]+Table1[[#This Row],[Amazon fees]]</f>
        <v>186.96</v>
      </c>
      <c r="U303" s="26">
        <f>Table1[[#This Row],[Total income]]-Table1[[#This Row],[Total Expense]]</f>
        <v>186.04</v>
      </c>
      <c r="V303" s="26">
        <f t="shared" si="43"/>
        <v>229.96080000000001</v>
      </c>
      <c r="X303" s="2">
        <f>Table1[[#This Row],[Unit Price]]*Table1[[#This Row],[Quantity in Stock]]</f>
        <v>0</v>
      </c>
      <c r="Z303" s="29">
        <f t="shared" si="44"/>
        <v>0</v>
      </c>
      <c r="AC303" s="17">
        <f t="shared" si="38"/>
        <v>0</v>
      </c>
      <c r="AD303" s="18">
        <f t="shared" si="39"/>
        <v>0</v>
      </c>
      <c r="AE303" s="18">
        <f t="shared" si="40"/>
        <v>0</v>
      </c>
      <c r="AF303" s="18">
        <f t="shared" si="45"/>
        <v>0</v>
      </c>
      <c r="AG303" s="30">
        <f t="shared" si="41"/>
        <v>0</v>
      </c>
      <c r="AI303" s="11"/>
      <c r="AJ303" s="11"/>
      <c r="AK303" s="11"/>
      <c r="AL303" s="11"/>
      <c r="AN303" s="11"/>
      <c r="AO303" s="11"/>
      <c r="AP303" s="11"/>
    </row>
    <row r="304" spans="2:42" ht="13.5" customHeight="1">
      <c r="B304" s="11" t="s">
        <v>696</v>
      </c>
      <c r="C304" s="11" t="s">
        <v>639</v>
      </c>
      <c r="D304" s="11" t="s">
        <v>1002</v>
      </c>
      <c r="E304" s="11" t="s">
        <v>697</v>
      </c>
      <c r="F304" s="11" t="s">
        <v>699</v>
      </c>
      <c r="G304" s="11"/>
      <c r="H304" s="11" t="s">
        <v>593</v>
      </c>
      <c r="I304" s="11"/>
      <c r="J304" s="11"/>
      <c r="K304" s="11" t="s">
        <v>626</v>
      </c>
      <c r="L304" s="11">
        <v>33</v>
      </c>
      <c r="M304" s="27">
        <v>0</v>
      </c>
      <c r="N304" s="27">
        <v>349.99</v>
      </c>
      <c r="O304" s="28">
        <v>23.34</v>
      </c>
      <c r="P304" s="28">
        <f>Table1[[#This Row],[Real Sell ]]+Table1[[#This Row],[Shipping Income]]</f>
        <v>373.33</v>
      </c>
      <c r="Q304" s="28">
        <v>168.72</v>
      </c>
      <c r="R304" s="28">
        <v>33.92</v>
      </c>
      <c r="S304" s="26">
        <f t="shared" si="42"/>
        <v>0</v>
      </c>
      <c r="T304" s="27">
        <f>Table1[[#This Row],[Unit Price]]+Table1[[#This Row],[Shipping Expense]]+Table1[[#This Row],[Amazon fees]]</f>
        <v>202.64</v>
      </c>
      <c r="U304" s="26">
        <f>Table1[[#This Row],[Total income]]-Table1[[#This Row],[Total Expense]]</f>
        <v>170.69</v>
      </c>
      <c r="V304" s="26">
        <f t="shared" si="43"/>
        <v>249.24719999999999</v>
      </c>
      <c r="X304" s="2">
        <f>Table1[[#This Row],[Unit Price]]*Table1[[#This Row],[Quantity in Stock]]</f>
        <v>0</v>
      </c>
      <c r="Z304" s="29">
        <f t="shared" si="44"/>
        <v>0</v>
      </c>
      <c r="AC304" s="17">
        <f t="shared" si="38"/>
        <v>0</v>
      </c>
      <c r="AD304" s="18">
        <f t="shared" si="39"/>
        <v>0</v>
      </c>
      <c r="AE304" s="18">
        <f t="shared" si="40"/>
        <v>0</v>
      </c>
      <c r="AF304" s="18">
        <f t="shared" si="45"/>
        <v>0</v>
      </c>
      <c r="AG304" s="30">
        <f t="shared" si="41"/>
        <v>0</v>
      </c>
      <c r="AI304" s="11"/>
      <c r="AJ304" s="11"/>
      <c r="AK304" s="11"/>
      <c r="AL304" s="11"/>
      <c r="AN304" s="11"/>
      <c r="AO304" s="11"/>
      <c r="AP304" s="11"/>
    </row>
    <row r="305" spans="2:42" ht="13.5" customHeight="1">
      <c r="B305" s="11" t="s">
        <v>700</v>
      </c>
      <c r="C305" s="11" t="s">
        <v>639</v>
      </c>
      <c r="D305" s="11" t="s">
        <v>1003</v>
      </c>
      <c r="E305" s="11" t="s">
        <v>701</v>
      </c>
      <c r="F305" s="11" t="s">
        <v>702</v>
      </c>
      <c r="G305" s="11"/>
      <c r="H305" s="11" t="s">
        <v>593</v>
      </c>
      <c r="I305" s="11"/>
      <c r="J305" s="11"/>
      <c r="K305" s="11" t="s">
        <v>533</v>
      </c>
      <c r="L305" s="11">
        <v>1</v>
      </c>
      <c r="M305" s="27">
        <v>0</v>
      </c>
      <c r="N305" s="27">
        <v>15.99</v>
      </c>
      <c r="O305" s="28">
        <v>5.24</v>
      </c>
      <c r="P305" s="28">
        <f>Table1[[#This Row],[Real Sell ]]+Table1[[#This Row],[Shipping Income]]</f>
        <v>21.23</v>
      </c>
      <c r="Q305" s="28">
        <v>7.03</v>
      </c>
      <c r="R305" s="28">
        <v>5.9</v>
      </c>
      <c r="S305" s="26">
        <f t="shared" si="42"/>
        <v>0</v>
      </c>
      <c r="T305" s="27">
        <f>Table1[[#This Row],[Unit Price]]+Table1[[#This Row],[Shipping Expense]]+Table1[[#This Row],[Amazon fees]]</f>
        <v>12.93</v>
      </c>
      <c r="U305" s="26">
        <f>Table1[[#This Row],[Total income]]-Table1[[#This Row],[Total Expense]]</f>
        <v>8.3000000000000007</v>
      </c>
      <c r="V305" s="26">
        <f t="shared" si="43"/>
        <v>15.9039</v>
      </c>
      <c r="X305" s="2">
        <f>Table1[[#This Row],[Unit Price]]*Table1[[#This Row],[Quantity in Stock]]</f>
        <v>0</v>
      </c>
      <c r="Z305" s="29">
        <f t="shared" si="44"/>
        <v>0</v>
      </c>
      <c r="AC305" s="17">
        <f t="shared" si="38"/>
        <v>0</v>
      </c>
      <c r="AD305" s="18">
        <f t="shared" si="39"/>
        <v>0</v>
      </c>
      <c r="AE305" s="18">
        <f t="shared" si="40"/>
        <v>0</v>
      </c>
      <c r="AF305" s="18">
        <f t="shared" si="45"/>
        <v>0</v>
      </c>
      <c r="AG305" s="30">
        <f t="shared" si="41"/>
        <v>0</v>
      </c>
      <c r="AI305" s="11"/>
      <c r="AJ305" s="11"/>
      <c r="AK305" s="11"/>
      <c r="AL305" s="11"/>
      <c r="AN305" s="11"/>
      <c r="AO305" s="11"/>
      <c r="AP305" s="11"/>
    </row>
    <row r="306" spans="2:42" ht="13.5" customHeight="1">
      <c r="B306" s="11" t="s">
        <v>700</v>
      </c>
      <c r="C306" s="11" t="s">
        <v>639</v>
      </c>
      <c r="D306" s="11" t="s">
        <v>1003</v>
      </c>
      <c r="E306" s="11" t="s">
        <v>701</v>
      </c>
      <c r="F306" s="11" t="s">
        <v>703</v>
      </c>
      <c r="G306" s="11"/>
      <c r="H306" s="11" t="s">
        <v>632</v>
      </c>
      <c r="I306" s="11"/>
      <c r="J306" s="11"/>
      <c r="K306" s="11" t="s">
        <v>533</v>
      </c>
      <c r="L306" s="11">
        <v>1</v>
      </c>
      <c r="M306" s="27">
        <v>0</v>
      </c>
      <c r="N306" s="27">
        <v>21.99</v>
      </c>
      <c r="P306" s="28">
        <f>Table1[[#This Row],[Real Sell ]]+Table1[[#This Row],[Shipping Income]]</f>
        <v>21.99</v>
      </c>
      <c r="Q306" s="28">
        <v>7.03</v>
      </c>
      <c r="S306" s="26">
        <f t="shared" si="42"/>
        <v>3.0199999999999996</v>
      </c>
      <c r="T306" s="27">
        <f>Table1[[#This Row],[Unit Price]]+Table1[[#This Row],[Shipping Expense]]+Table1[[#This Row],[Amazon fees]]</f>
        <v>10.050000000000001</v>
      </c>
      <c r="U306" s="26">
        <f>Table1[[#This Row],[Total income]]-Table1[[#This Row],[Total Expense]]</f>
        <v>11.939999999999998</v>
      </c>
      <c r="V306" s="26">
        <f t="shared" si="43"/>
        <v>12.361500000000001</v>
      </c>
      <c r="X306" s="2">
        <f>Table1[[#This Row],[Unit Price]]*Table1[[#This Row],[Quantity in Stock]]</f>
        <v>0</v>
      </c>
      <c r="Z306" s="29">
        <f t="shared" si="44"/>
        <v>0</v>
      </c>
      <c r="AC306" s="17">
        <f t="shared" si="38"/>
        <v>0</v>
      </c>
      <c r="AD306" s="18">
        <f t="shared" si="39"/>
        <v>0</v>
      </c>
      <c r="AE306" s="18">
        <f t="shared" si="40"/>
        <v>0</v>
      </c>
      <c r="AF306" s="18">
        <f t="shared" si="45"/>
        <v>0</v>
      </c>
      <c r="AG306" s="30">
        <f t="shared" si="41"/>
        <v>0</v>
      </c>
      <c r="AI306" s="11"/>
      <c r="AJ306" s="11"/>
      <c r="AK306" s="11"/>
      <c r="AL306" s="11"/>
      <c r="AN306" s="11"/>
      <c r="AO306" s="11"/>
      <c r="AP306" s="11"/>
    </row>
    <row r="307" spans="2:42" ht="13.5" customHeight="1">
      <c r="B307" s="11" t="s">
        <v>704</v>
      </c>
      <c r="C307" s="11" t="s">
        <v>705</v>
      </c>
      <c r="D307" s="11" t="s">
        <v>1004</v>
      </c>
      <c r="E307" s="11" t="s">
        <v>706</v>
      </c>
      <c r="F307" s="11" t="s">
        <v>707</v>
      </c>
      <c r="G307" s="11"/>
      <c r="H307" s="11" t="s">
        <v>632</v>
      </c>
      <c r="I307" s="11"/>
      <c r="J307" s="11"/>
      <c r="K307" s="11" t="s">
        <v>543</v>
      </c>
      <c r="L307" s="11">
        <v>10.5</v>
      </c>
      <c r="M307" s="27">
        <v>0</v>
      </c>
      <c r="N307" s="27">
        <v>28.88</v>
      </c>
      <c r="P307" s="28">
        <f>Table1[[#This Row],[Real Sell ]]+Table1[[#This Row],[Shipping Income]]</f>
        <v>28.88</v>
      </c>
      <c r="Q307" s="28">
        <v>9.31</v>
      </c>
      <c r="S307" s="26">
        <f t="shared" si="42"/>
        <v>7.3249999999999993</v>
      </c>
      <c r="T307" s="27">
        <f>Table1[[#This Row],[Unit Price]]+Table1[[#This Row],[Shipping Expense]]+Table1[[#This Row],[Amazon fees]]</f>
        <v>16.634999999999998</v>
      </c>
      <c r="U307" s="26">
        <f>Table1[[#This Row],[Total income]]-Table1[[#This Row],[Total Expense]]</f>
        <v>12.245000000000001</v>
      </c>
      <c r="V307" s="26">
        <f t="shared" si="43"/>
        <v>20.461049999999997</v>
      </c>
      <c r="X307" s="2">
        <f>Table1[[#This Row],[Unit Price]]*Table1[[#This Row],[Quantity in Stock]]</f>
        <v>0</v>
      </c>
      <c r="Z307" s="29">
        <f t="shared" si="44"/>
        <v>0</v>
      </c>
      <c r="AC307" s="17">
        <f t="shared" si="38"/>
        <v>0</v>
      </c>
      <c r="AD307" s="18">
        <f t="shared" si="39"/>
        <v>0</v>
      </c>
      <c r="AE307" s="18">
        <f t="shared" si="40"/>
        <v>0</v>
      </c>
      <c r="AF307" s="18">
        <f t="shared" si="45"/>
        <v>0</v>
      </c>
      <c r="AG307" s="30">
        <f t="shared" si="41"/>
        <v>0</v>
      </c>
      <c r="AI307" s="11"/>
      <c r="AJ307" s="11"/>
      <c r="AK307" s="11"/>
      <c r="AL307" s="11"/>
      <c r="AN307" s="11"/>
      <c r="AO307" s="11"/>
      <c r="AP307" s="11"/>
    </row>
    <row r="308" spans="2:42" ht="13.5" customHeight="1">
      <c r="B308" s="11" t="s">
        <v>704</v>
      </c>
      <c r="C308" s="11" t="s">
        <v>708</v>
      </c>
      <c r="D308" s="11" t="s">
        <v>1004</v>
      </c>
      <c r="E308" s="11" t="s">
        <v>706</v>
      </c>
      <c r="F308" s="11" t="s">
        <v>709</v>
      </c>
      <c r="G308" s="11"/>
      <c r="H308" s="11" t="s">
        <v>593</v>
      </c>
      <c r="I308" s="11"/>
      <c r="J308" s="11"/>
      <c r="K308" s="11" t="s">
        <v>543</v>
      </c>
      <c r="L308" s="11">
        <v>10.5</v>
      </c>
      <c r="M308" s="27">
        <v>0</v>
      </c>
      <c r="N308" s="27">
        <v>18.399999999999999</v>
      </c>
      <c r="O308" s="28">
        <v>10.82</v>
      </c>
      <c r="P308" s="28">
        <f>Table1[[#This Row],[Real Sell ]]+Table1[[#This Row],[Shipping Income]]</f>
        <v>29.22</v>
      </c>
      <c r="Q308" s="28">
        <v>9.31</v>
      </c>
      <c r="R308" s="28">
        <v>9.5</v>
      </c>
      <c r="S308" s="26">
        <f t="shared" si="42"/>
        <v>0</v>
      </c>
      <c r="T308" s="27">
        <f>Table1[[#This Row],[Unit Price]]+Table1[[#This Row],[Shipping Expense]]+Table1[[#This Row],[Amazon fees]]</f>
        <v>18.810000000000002</v>
      </c>
      <c r="U308" s="26">
        <f>Table1[[#This Row],[Total income]]-Table1[[#This Row],[Total Expense]]</f>
        <v>10.409999999999997</v>
      </c>
      <c r="V308" s="26">
        <f t="shared" si="43"/>
        <v>23.136300000000002</v>
      </c>
      <c r="X308" s="2">
        <f>Table1[[#This Row],[Unit Price]]*Table1[[#This Row],[Quantity in Stock]]</f>
        <v>0</v>
      </c>
      <c r="Z308" s="29">
        <f t="shared" si="44"/>
        <v>0</v>
      </c>
      <c r="AC308" s="17">
        <f t="shared" si="38"/>
        <v>0</v>
      </c>
      <c r="AD308" s="18">
        <f t="shared" si="39"/>
        <v>0</v>
      </c>
      <c r="AE308" s="18">
        <f t="shared" si="40"/>
        <v>0</v>
      </c>
      <c r="AF308" s="18">
        <f t="shared" si="45"/>
        <v>0</v>
      </c>
      <c r="AG308" s="30">
        <f t="shared" si="41"/>
        <v>0</v>
      </c>
      <c r="AI308" s="11"/>
      <c r="AJ308" s="11"/>
      <c r="AK308" s="11"/>
      <c r="AL308" s="11"/>
      <c r="AN308" s="11"/>
      <c r="AO308" s="11"/>
      <c r="AP308" s="11"/>
    </row>
    <row r="309" spans="2:42" ht="13.5" customHeight="1">
      <c r="B309" s="11" t="s">
        <v>710</v>
      </c>
      <c r="C309" s="11" t="s">
        <v>711</v>
      </c>
      <c r="D309" s="11" t="s">
        <v>1005</v>
      </c>
      <c r="E309" s="11" t="s">
        <v>712</v>
      </c>
      <c r="F309" s="11" t="s">
        <v>713</v>
      </c>
      <c r="G309" s="11"/>
      <c r="H309" s="11" t="s">
        <v>593</v>
      </c>
      <c r="I309" s="11"/>
      <c r="J309" s="11"/>
      <c r="K309" s="11" t="s">
        <v>533</v>
      </c>
      <c r="L309" s="11">
        <v>0</v>
      </c>
      <c r="M309" s="27">
        <v>0</v>
      </c>
      <c r="N309" s="27">
        <v>2.83</v>
      </c>
      <c r="O309" s="28">
        <v>4.57</v>
      </c>
      <c r="P309" s="28">
        <f>Table1[[#This Row],[Real Sell ]]+Table1[[#This Row],[Shipping Income]]</f>
        <v>7.4</v>
      </c>
      <c r="Q309" s="28">
        <v>0.7</v>
      </c>
      <c r="R309" s="28">
        <v>3.5</v>
      </c>
      <c r="S309" s="26">
        <f t="shared" si="42"/>
        <v>0</v>
      </c>
      <c r="T309" s="27">
        <f>Table1[[#This Row],[Unit Price]]+Table1[[#This Row],[Shipping Expense]]+Table1[[#This Row],[Amazon fees]]</f>
        <v>4.2</v>
      </c>
      <c r="U309" s="26">
        <f>Table1[[#This Row],[Total income]]-Table1[[#This Row],[Total Expense]]</f>
        <v>3.2</v>
      </c>
      <c r="V309" s="26">
        <f t="shared" si="43"/>
        <v>5.46</v>
      </c>
      <c r="X309" s="2">
        <f>Table1[[#This Row],[Unit Price]]*Table1[[#This Row],[Quantity in Stock]]</f>
        <v>0</v>
      </c>
      <c r="Z309" s="29">
        <f t="shared" si="44"/>
        <v>0</v>
      </c>
      <c r="AC309" s="17">
        <f t="shared" si="38"/>
        <v>0</v>
      </c>
      <c r="AD309" s="18">
        <f t="shared" si="39"/>
        <v>0</v>
      </c>
      <c r="AE309" s="18">
        <f t="shared" si="40"/>
        <v>0</v>
      </c>
      <c r="AF309" s="18">
        <f t="shared" si="45"/>
        <v>0</v>
      </c>
      <c r="AG309" s="30">
        <f t="shared" si="41"/>
        <v>0</v>
      </c>
      <c r="AI309" s="11"/>
      <c r="AJ309" s="11"/>
      <c r="AK309" s="11"/>
      <c r="AL309" s="11"/>
      <c r="AN309" s="11"/>
      <c r="AO309" s="11"/>
      <c r="AP309" s="11"/>
    </row>
    <row r="310" spans="2:42" ht="13.5" customHeight="1">
      <c r="B310" s="11" t="s">
        <v>714</v>
      </c>
      <c r="C310" s="11" t="s">
        <v>711</v>
      </c>
      <c r="D310" s="11" t="s">
        <v>1005</v>
      </c>
      <c r="E310" s="11" t="s">
        <v>712</v>
      </c>
      <c r="F310" s="11" t="s">
        <v>715</v>
      </c>
      <c r="G310" s="11"/>
      <c r="H310" s="11" t="s">
        <v>632</v>
      </c>
      <c r="I310" s="11"/>
      <c r="J310" s="11"/>
      <c r="K310" s="11" t="s">
        <v>533</v>
      </c>
      <c r="L310" s="11">
        <v>0</v>
      </c>
      <c r="M310" s="27">
        <v>0</v>
      </c>
      <c r="N310" s="27">
        <v>7.38</v>
      </c>
      <c r="P310" s="28">
        <f>Table1[[#This Row],[Real Sell ]]+Table1[[#This Row],[Shipping Income]]</f>
        <v>7.38</v>
      </c>
      <c r="Q310" s="28">
        <v>0.7</v>
      </c>
      <c r="S310" s="26">
        <f t="shared" si="42"/>
        <v>3.0199999999999996</v>
      </c>
      <c r="T310" s="27">
        <f>Table1[[#This Row],[Unit Price]]+Table1[[#This Row],[Shipping Expense]]+Table1[[#This Row],[Amazon fees]]</f>
        <v>3.7199999999999998</v>
      </c>
      <c r="U310" s="26">
        <f>Table1[[#This Row],[Total income]]-Table1[[#This Row],[Total Expense]]</f>
        <v>3.66</v>
      </c>
      <c r="V310" s="26">
        <f t="shared" si="43"/>
        <v>5.1707999999999998</v>
      </c>
      <c r="X310" s="2">
        <f>Table1[[#This Row],[Unit Price]]*Table1[[#This Row],[Quantity in Stock]]</f>
        <v>0</v>
      </c>
      <c r="Z310" s="29">
        <f t="shared" si="44"/>
        <v>0</v>
      </c>
      <c r="AC310" s="17">
        <f t="shared" si="38"/>
        <v>0</v>
      </c>
      <c r="AD310" s="18">
        <f t="shared" si="39"/>
        <v>0</v>
      </c>
      <c r="AE310" s="18">
        <f t="shared" si="40"/>
        <v>0</v>
      </c>
      <c r="AF310" s="18">
        <f t="shared" si="45"/>
        <v>0</v>
      </c>
      <c r="AG310" s="30">
        <f t="shared" si="41"/>
        <v>0</v>
      </c>
      <c r="AI310" s="11"/>
      <c r="AJ310" s="11"/>
      <c r="AK310" s="11"/>
      <c r="AL310" s="11"/>
      <c r="AN310" s="11"/>
      <c r="AO310" s="11"/>
      <c r="AP310" s="11"/>
    </row>
    <row r="311" spans="2:42" ht="13.5" customHeight="1">
      <c r="B311" s="11" t="s">
        <v>716</v>
      </c>
      <c r="C311" s="11" t="s">
        <v>711</v>
      </c>
      <c r="D311" s="11" t="s">
        <v>1006</v>
      </c>
      <c r="E311" s="11" t="s">
        <v>717</v>
      </c>
      <c r="F311" s="11" t="s">
        <v>718</v>
      </c>
      <c r="G311" s="11"/>
      <c r="H311" s="11" t="s">
        <v>632</v>
      </c>
      <c r="I311" s="11"/>
      <c r="J311" s="11"/>
      <c r="K311" s="11" t="s">
        <v>587</v>
      </c>
      <c r="L311" s="11">
        <v>0</v>
      </c>
      <c r="M311" s="27">
        <v>0</v>
      </c>
      <c r="N311" s="27">
        <v>5</v>
      </c>
      <c r="P311" s="28">
        <f>Table1[[#This Row],[Real Sell ]]+Table1[[#This Row],[Shipping Income]]</f>
        <v>5</v>
      </c>
      <c r="Q311" s="28">
        <v>0.35</v>
      </c>
      <c r="S311" s="26">
        <f t="shared" si="42"/>
        <v>2.56</v>
      </c>
      <c r="T311" s="27">
        <f>Table1[[#This Row],[Unit Price]]+Table1[[#This Row],[Shipping Expense]]+Table1[[#This Row],[Amazon fees]]</f>
        <v>2.91</v>
      </c>
      <c r="U311" s="26">
        <f>Table1[[#This Row],[Total income]]-Table1[[#This Row],[Total Expense]]</f>
        <v>2.09</v>
      </c>
      <c r="V311" s="26">
        <f t="shared" si="43"/>
        <v>4.5105000000000004</v>
      </c>
      <c r="X311" s="2">
        <f>Table1[[#This Row],[Unit Price]]*Table1[[#This Row],[Quantity in Stock]]</f>
        <v>0</v>
      </c>
      <c r="Z311" s="29">
        <f t="shared" si="44"/>
        <v>0</v>
      </c>
      <c r="AC311" s="17">
        <f t="shared" si="38"/>
        <v>0</v>
      </c>
      <c r="AD311" s="18">
        <f t="shared" si="39"/>
        <v>0</v>
      </c>
      <c r="AE311" s="18">
        <f t="shared" si="40"/>
        <v>0</v>
      </c>
      <c r="AF311" s="18">
        <f t="shared" si="45"/>
        <v>0</v>
      </c>
      <c r="AG311" s="30">
        <f t="shared" si="41"/>
        <v>0</v>
      </c>
      <c r="AI311" s="11"/>
      <c r="AJ311" s="11"/>
      <c r="AK311" s="11"/>
      <c r="AL311" s="11"/>
      <c r="AN311" s="11"/>
      <c r="AO311" s="11"/>
      <c r="AP311" s="11"/>
    </row>
    <row r="312" spans="2:42" ht="13.5" customHeight="1">
      <c r="B312" s="11" t="s">
        <v>716</v>
      </c>
      <c r="C312" s="11" t="s">
        <v>711</v>
      </c>
      <c r="D312" s="11" t="s">
        <v>1006</v>
      </c>
      <c r="E312" s="11" t="s">
        <v>717</v>
      </c>
      <c r="F312" s="11" t="s">
        <v>719</v>
      </c>
      <c r="G312" s="11"/>
      <c r="H312" s="11" t="s">
        <v>593</v>
      </c>
      <c r="I312" s="11"/>
      <c r="J312" s="11"/>
      <c r="K312" s="11" t="s">
        <v>587</v>
      </c>
      <c r="L312" s="11">
        <v>0</v>
      </c>
      <c r="M312" s="27">
        <v>0</v>
      </c>
      <c r="N312" s="27">
        <v>1</v>
      </c>
      <c r="O312" s="28">
        <v>4.59</v>
      </c>
      <c r="P312" s="28">
        <f>Table1[[#This Row],[Real Sell ]]+Table1[[#This Row],[Shipping Income]]</f>
        <v>5.59</v>
      </c>
      <c r="Q312" s="28">
        <v>0.35</v>
      </c>
      <c r="R312" s="28">
        <v>3.5</v>
      </c>
      <c r="S312" s="26">
        <f t="shared" si="42"/>
        <v>0</v>
      </c>
      <c r="T312" s="27">
        <f>Table1[[#This Row],[Unit Price]]+Table1[[#This Row],[Shipping Expense]]+Table1[[#This Row],[Amazon fees]]</f>
        <v>3.85</v>
      </c>
      <c r="U312" s="26">
        <f>Table1[[#This Row],[Total income]]-Table1[[#This Row],[Total Expense]]</f>
        <v>1.7399999999999998</v>
      </c>
      <c r="V312" s="26">
        <f t="shared" si="43"/>
        <v>5.3514999999999997</v>
      </c>
      <c r="X312" s="2">
        <f>Table1[[#This Row],[Unit Price]]*Table1[[#This Row],[Quantity in Stock]]</f>
        <v>0</v>
      </c>
      <c r="Z312" s="29">
        <f t="shared" si="44"/>
        <v>0</v>
      </c>
      <c r="AC312" s="17">
        <f t="shared" si="38"/>
        <v>0</v>
      </c>
      <c r="AD312" s="18">
        <f t="shared" si="39"/>
        <v>0</v>
      </c>
      <c r="AE312" s="18">
        <f t="shared" si="40"/>
        <v>0</v>
      </c>
      <c r="AF312" s="18">
        <f t="shared" si="45"/>
        <v>0</v>
      </c>
      <c r="AG312" s="30">
        <f t="shared" si="41"/>
        <v>0</v>
      </c>
      <c r="AI312" s="11"/>
      <c r="AJ312" s="11"/>
      <c r="AK312" s="11"/>
      <c r="AL312" s="11"/>
      <c r="AN312" s="11"/>
      <c r="AO312" s="11"/>
      <c r="AP312" s="11"/>
    </row>
    <row r="313" spans="2:42" ht="13.5" customHeight="1">
      <c r="B313" s="11" t="s">
        <v>720</v>
      </c>
      <c r="C313" s="11" t="s">
        <v>721</v>
      </c>
      <c r="D313" s="11"/>
      <c r="E313" s="11" t="s">
        <v>722</v>
      </c>
      <c r="F313" s="11" t="s">
        <v>723</v>
      </c>
      <c r="G313" s="11"/>
      <c r="H313" s="11" t="s">
        <v>593</v>
      </c>
      <c r="I313" s="11"/>
      <c r="J313" s="11"/>
      <c r="K313" s="11" t="s">
        <v>533</v>
      </c>
      <c r="L313" s="11">
        <v>1</v>
      </c>
      <c r="M313" s="27">
        <v>0</v>
      </c>
      <c r="N313" s="27">
        <v>12</v>
      </c>
      <c r="O313" s="28">
        <v>4.9400000000000004</v>
      </c>
      <c r="P313" s="28">
        <f>Table1[[#This Row],[Real Sell ]]+Table1[[#This Row],[Shipping Income]]</f>
        <v>16.940000000000001</v>
      </c>
      <c r="Q313" s="28">
        <v>5.35</v>
      </c>
      <c r="R313" s="28">
        <v>5.9</v>
      </c>
      <c r="S313" s="26">
        <f t="shared" si="42"/>
        <v>0</v>
      </c>
      <c r="T313" s="27">
        <f>Table1[[#This Row],[Unit Price]]+Table1[[#This Row],[Shipping Expense]]+Table1[[#This Row],[Amazon fees]]</f>
        <v>11.25</v>
      </c>
      <c r="U313" s="26">
        <f>Table1[[#This Row],[Total income]]-Table1[[#This Row],[Total Expense]]</f>
        <v>5.6900000000000013</v>
      </c>
      <c r="V313" s="26">
        <f t="shared" si="43"/>
        <v>13.8375</v>
      </c>
      <c r="X313" s="2">
        <f>Table1[[#This Row],[Unit Price]]*Table1[[#This Row],[Quantity in Stock]]</f>
        <v>0</v>
      </c>
      <c r="Z313" s="29">
        <f t="shared" si="44"/>
        <v>0</v>
      </c>
      <c r="AC313" s="17">
        <f t="shared" si="38"/>
        <v>0</v>
      </c>
      <c r="AD313" s="18">
        <f t="shared" si="39"/>
        <v>0</v>
      </c>
      <c r="AE313" s="18">
        <f t="shared" si="40"/>
        <v>0</v>
      </c>
      <c r="AF313" s="18">
        <f t="shared" si="45"/>
        <v>0</v>
      </c>
      <c r="AG313" s="30">
        <f t="shared" si="41"/>
        <v>0</v>
      </c>
      <c r="AI313" s="11"/>
      <c r="AJ313" s="11"/>
      <c r="AK313" s="11"/>
      <c r="AL313" s="11"/>
      <c r="AN313" s="11"/>
      <c r="AO313" s="11"/>
      <c r="AP313" s="11"/>
    </row>
    <row r="314" spans="2:42" ht="13.5" customHeight="1">
      <c r="B314" s="11" t="s">
        <v>720</v>
      </c>
      <c r="C314" s="11" t="s">
        <v>721</v>
      </c>
      <c r="D314" s="11"/>
      <c r="E314" s="11" t="s">
        <v>722</v>
      </c>
      <c r="F314" s="11" t="s">
        <v>724</v>
      </c>
      <c r="G314" s="11"/>
      <c r="H314" s="11" t="s">
        <v>632</v>
      </c>
      <c r="I314" s="11"/>
      <c r="J314" s="11"/>
      <c r="K314" s="11" t="s">
        <v>533</v>
      </c>
      <c r="L314" s="11">
        <v>1</v>
      </c>
      <c r="M314" s="27">
        <v>0</v>
      </c>
      <c r="N314" s="27">
        <v>15.98</v>
      </c>
      <c r="P314" s="28">
        <f>Table1[[#This Row],[Real Sell ]]+Table1[[#This Row],[Shipping Income]]</f>
        <v>15.98</v>
      </c>
      <c r="Q314" s="28">
        <v>5.35</v>
      </c>
      <c r="S314" s="26">
        <f t="shared" si="42"/>
        <v>3.0199999999999996</v>
      </c>
      <c r="T314" s="27">
        <f>Table1[[#This Row],[Unit Price]]+Table1[[#This Row],[Shipping Expense]]+Table1[[#This Row],[Amazon fees]]</f>
        <v>8.3699999999999992</v>
      </c>
      <c r="U314" s="26">
        <f>Table1[[#This Row],[Total income]]-Table1[[#This Row],[Total Expense]]</f>
        <v>7.6100000000000012</v>
      </c>
      <c r="V314" s="26">
        <f t="shared" si="43"/>
        <v>10.2951</v>
      </c>
      <c r="X314" s="2">
        <f>Table1[[#This Row],[Unit Price]]*Table1[[#This Row],[Quantity in Stock]]</f>
        <v>0</v>
      </c>
      <c r="Z314" s="29">
        <f t="shared" si="44"/>
        <v>0</v>
      </c>
      <c r="AC314" s="17">
        <f t="shared" si="38"/>
        <v>0</v>
      </c>
      <c r="AD314" s="18">
        <f t="shared" si="39"/>
        <v>0</v>
      </c>
      <c r="AE314" s="18">
        <f t="shared" si="40"/>
        <v>0</v>
      </c>
      <c r="AF314" s="18">
        <f t="shared" si="45"/>
        <v>0</v>
      </c>
      <c r="AG314" s="30">
        <f t="shared" si="41"/>
        <v>0</v>
      </c>
      <c r="AI314" s="11"/>
      <c r="AJ314" s="11"/>
      <c r="AK314" s="11"/>
      <c r="AL314" s="11"/>
      <c r="AN314" s="11"/>
      <c r="AO314" s="11"/>
      <c r="AP314" s="11"/>
    </row>
    <row r="315" spans="2:42" ht="13.5" customHeight="1">
      <c r="B315" s="11" t="s">
        <v>563</v>
      </c>
      <c r="C315" s="11" t="s">
        <v>564</v>
      </c>
      <c r="D315" s="11" t="s">
        <v>993</v>
      </c>
      <c r="E315" s="11" t="s">
        <v>565</v>
      </c>
      <c r="F315" s="11" t="s">
        <v>725</v>
      </c>
      <c r="G315" s="11"/>
      <c r="H315" s="11" t="s">
        <v>632</v>
      </c>
      <c r="I315" s="11"/>
      <c r="J315" s="11"/>
      <c r="K315" s="11" t="s">
        <v>543</v>
      </c>
      <c r="L315" s="11">
        <v>11</v>
      </c>
      <c r="M315" s="27">
        <v>0</v>
      </c>
      <c r="N315" s="27">
        <v>25.99</v>
      </c>
      <c r="P315" s="28">
        <f>Table1[[#This Row],[Real Sell ]]+Table1[[#This Row],[Shipping Income]]</f>
        <v>25.99</v>
      </c>
      <c r="Q315" s="28">
        <v>7.8</v>
      </c>
      <c r="S315" s="26">
        <f t="shared" si="42"/>
        <v>7.52</v>
      </c>
      <c r="T315" s="27">
        <f>Table1[[#This Row],[Unit Price]]+Table1[[#This Row],[Shipping Expense]]+Table1[[#This Row],[Amazon fees]]</f>
        <v>15.32</v>
      </c>
      <c r="U315" s="26">
        <f>Table1[[#This Row],[Total income]]-Table1[[#This Row],[Total Expense]]</f>
        <v>10.669999999999998</v>
      </c>
      <c r="V315" s="26">
        <f t="shared" si="43"/>
        <v>18.843600000000002</v>
      </c>
      <c r="X315" s="2">
        <f>Table1[[#This Row],[Unit Price]]*Table1[[#This Row],[Quantity in Stock]]</f>
        <v>0</v>
      </c>
      <c r="Z315" s="29">
        <f t="shared" si="44"/>
        <v>0</v>
      </c>
      <c r="AC315" s="17">
        <f t="shared" si="38"/>
        <v>0</v>
      </c>
      <c r="AD315" s="18">
        <f t="shared" si="39"/>
        <v>0</v>
      </c>
      <c r="AE315" s="18">
        <f t="shared" si="40"/>
        <v>0</v>
      </c>
      <c r="AF315" s="18">
        <f t="shared" si="45"/>
        <v>0</v>
      </c>
      <c r="AG315" s="30">
        <f t="shared" si="41"/>
        <v>0</v>
      </c>
      <c r="AI315" s="11"/>
      <c r="AJ315" s="11"/>
      <c r="AK315" s="11"/>
      <c r="AL315" s="11"/>
      <c r="AN315" s="11"/>
      <c r="AO315" s="11"/>
      <c r="AP315" s="11"/>
    </row>
    <row r="316" spans="2:42" ht="13.5" customHeight="1">
      <c r="B316" s="11" t="s">
        <v>726</v>
      </c>
      <c r="C316" s="11" t="s">
        <v>727</v>
      </c>
      <c r="D316" s="11" t="s">
        <v>1007</v>
      </c>
      <c r="E316" s="11" t="s">
        <v>728</v>
      </c>
      <c r="F316" s="11" t="s">
        <v>729</v>
      </c>
      <c r="G316" s="11"/>
      <c r="H316" s="11" t="s">
        <v>632</v>
      </c>
      <c r="I316" s="11"/>
      <c r="J316" s="11"/>
      <c r="K316" s="11" t="s">
        <v>587</v>
      </c>
      <c r="L316" s="11">
        <v>0</v>
      </c>
      <c r="M316" s="27">
        <v>0</v>
      </c>
      <c r="N316" s="27">
        <v>6</v>
      </c>
      <c r="P316" s="28">
        <f>Table1[[#This Row],[Real Sell ]]+Table1[[#This Row],[Shipping Income]]</f>
        <v>6</v>
      </c>
      <c r="Q316" s="28">
        <v>0.8</v>
      </c>
      <c r="S316" s="26">
        <f t="shared" si="42"/>
        <v>2.56</v>
      </c>
      <c r="T316" s="27">
        <f>Table1[[#This Row],[Unit Price]]+Table1[[#This Row],[Shipping Expense]]+Table1[[#This Row],[Amazon fees]]</f>
        <v>3.3600000000000003</v>
      </c>
      <c r="U316" s="26">
        <f>Table1[[#This Row],[Total income]]-Table1[[#This Row],[Total Expense]]</f>
        <v>2.6399999999999997</v>
      </c>
      <c r="V316" s="26">
        <f t="shared" si="43"/>
        <v>4.6704000000000008</v>
      </c>
      <c r="X316" s="2">
        <f>Table1[[#This Row],[Unit Price]]*Table1[[#This Row],[Quantity in Stock]]</f>
        <v>0</v>
      </c>
      <c r="Z316" s="29">
        <f t="shared" si="44"/>
        <v>0</v>
      </c>
      <c r="AC316" s="17">
        <f t="shared" si="38"/>
        <v>0</v>
      </c>
      <c r="AD316" s="18">
        <f t="shared" si="39"/>
        <v>0</v>
      </c>
      <c r="AE316" s="18">
        <f t="shared" si="40"/>
        <v>0</v>
      </c>
      <c r="AF316" s="18">
        <f t="shared" si="45"/>
        <v>0</v>
      </c>
      <c r="AG316" s="30">
        <f t="shared" si="41"/>
        <v>0</v>
      </c>
      <c r="AI316" s="11"/>
      <c r="AJ316" s="11"/>
      <c r="AK316" s="11"/>
      <c r="AL316" s="11"/>
      <c r="AN316" s="11"/>
      <c r="AO316" s="11"/>
      <c r="AP316" s="11"/>
    </row>
    <row r="317" spans="2:42" ht="13.5" customHeight="1">
      <c r="B317" s="11" t="s">
        <v>726</v>
      </c>
      <c r="C317" s="11" t="s">
        <v>727</v>
      </c>
      <c r="D317" s="11" t="s">
        <v>1007</v>
      </c>
      <c r="E317" s="11" t="s">
        <v>728</v>
      </c>
      <c r="F317" s="11" t="s">
        <v>730</v>
      </c>
      <c r="G317" s="11"/>
      <c r="H317" s="11" t="s">
        <v>593</v>
      </c>
      <c r="I317" s="11"/>
      <c r="J317" s="11"/>
      <c r="K317" s="11" t="s">
        <v>587</v>
      </c>
      <c r="L317" s="11">
        <v>0</v>
      </c>
      <c r="M317" s="27">
        <v>0</v>
      </c>
      <c r="N317" s="27">
        <v>5</v>
      </c>
      <c r="O317" s="28">
        <v>4.54</v>
      </c>
      <c r="P317" s="28">
        <f>Table1[[#This Row],[Real Sell ]]+Table1[[#This Row],[Shipping Income]]</f>
        <v>9.5399999999999991</v>
      </c>
      <c r="Q317" s="28">
        <v>0.8</v>
      </c>
      <c r="R317" s="28">
        <v>3.5</v>
      </c>
      <c r="S317" s="26">
        <f t="shared" si="42"/>
        <v>0</v>
      </c>
      <c r="T317" s="27">
        <f>Table1[[#This Row],[Unit Price]]+Table1[[#This Row],[Shipping Expense]]+Table1[[#This Row],[Amazon fees]]</f>
        <v>4.3</v>
      </c>
      <c r="U317" s="26">
        <f>Table1[[#This Row],[Total income]]-Table1[[#This Row],[Total Expense]]</f>
        <v>5.2399999999999993</v>
      </c>
      <c r="V317" s="26">
        <f t="shared" si="43"/>
        <v>5.59</v>
      </c>
      <c r="X317" s="2">
        <f>Table1[[#This Row],[Unit Price]]*Table1[[#This Row],[Quantity in Stock]]</f>
        <v>0</v>
      </c>
      <c r="Z317" s="29">
        <f t="shared" si="44"/>
        <v>0</v>
      </c>
      <c r="AC317" s="17">
        <f t="shared" si="38"/>
        <v>0</v>
      </c>
      <c r="AD317" s="18">
        <f t="shared" si="39"/>
        <v>0</v>
      </c>
      <c r="AE317" s="18">
        <f t="shared" si="40"/>
        <v>0</v>
      </c>
      <c r="AF317" s="18">
        <f t="shared" si="45"/>
        <v>0</v>
      </c>
      <c r="AG317" s="30">
        <f t="shared" si="41"/>
        <v>0</v>
      </c>
      <c r="AI317" s="11"/>
      <c r="AJ317" s="11"/>
      <c r="AK317" s="11"/>
      <c r="AL317" s="11"/>
      <c r="AN317" s="11"/>
      <c r="AO317" s="11"/>
      <c r="AP317" s="11"/>
    </row>
    <row r="318" spans="2:42" ht="13.5" customHeight="1">
      <c r="B318" s="11" t="s">
        <v>731</v>
      </c>
      <c r="C318" s="11" t="s">
        <v>732</v>
      </c>
      <c r="D318" s="11" t="s">
        <v>732</v>
      </c>
      <c r="E318" s="11" t="s">
        <v>733</v>
      </c>
      <c r="F318" s="11" t="s">
        <v>734</v>
      </c>
      <c r="G318" s="11"/>
      <c r="H318" s="11" t="s">
        <v>593</v>
      </c>
      <c r="I318" s="11"/>
      <c r="J318" s="11"/>
      <c r="K318" s="11" t="s">
        <v>543</v>
      </c>
      <c r="L318" s="11">
        <v>11</v>
      </c>
      <c r="M318" s="27">
        <v>0</v>
      </c>
      <c r="N318" s="27">
        <v>16.57</v>
      </c>
      <c r="O318" s="28">
        <v>11.47</v>
      </c>
      <c r="P318" s="28">
        <f>Table1[[#This Row],[Real Sell ]]+Table1[[#This Row],[Shipping Income]]</f>
        <v>28.04</v>
      </c>
      <c r="Q318" s="28">
        <v>7.8</v>
      </c>
      <c r="R318" s="28">
        <v>9.5</v>
      </c>
      <c r="S318" s="26">
        <f t="shared" si="42"/>
        <v>0</v>
      </c>
      <c r="T318" s="27">
        <f>Table1[[#This Row],[Unit Price]]+Table1[[#This Row],[Shipping Expense]]+Table1[[#This Row],[Amazon fees]]</f>
        <v>17.3</v>
      </c>
      <c r="U318" s="26">
        <f>Table1[[#This Row],[Total income]]-Table1[[#This Row],[Total Expense]]</f>
        <v>10.739999999999998</v>
      </c>
      <c r="V318" s="26">
        <f t="shared" si="43"/>
        <v>21.279</v>
      </c>
      <c r="X318" s="2">
        <f>Table1[[#This Row],[Unit Price]]*Table1[[#This Row],[Quantity in Stock]]</f>
        <v>0</v>
      </c>
      <c r="Z318" s="29">
        <f t="shared" si="44"/>
        <v>0</v>
      </c>
      <c r="AC318" s="17">
        <f t="shared" si="38"/>
        <v>0</v>
      </c>
      <c r="AD318" s="18">
        <f t="shared" si="39"/>
        <v>0</v>
      </c>
      <c r="AE318" s="18">
        <f t="shared" si="40"/>
        <v>0</v>
      </c>
      <c r="AF318" s="18">
        <f t="shared" si="45"/>
        <v>0</v>
      </c>
      <c r="AG318" s="30">
        <f t="shared" si="41"/>
        <v>0</v>
      </c>
      <c r="AI318" s="11"/>
      <c r="AJ318" s="11"/>
      <c r="AK318" s="11"/>
      <c r="AL318" s="11"/>
      <c r="AN318" s="11"/>
      <c r="AO318" s="11"/>
      <c r="AP318" s="11"/>
    </row>
    <row r="319" spans="2:42" ht="13.5" customHeight="1">
      <c r="B319" s="11" t="s">
        <v>731</v>
      </c>
      <c r="C319" s="11" t="s">
        <v>732</v>
      </c>
      <c r="D319" s="11" t="s">
        <v>732</v>
      </c>
      <c r="E319" s="11" t="s">
        <v>733</v>
      </c>
      <c r="F319" s="11" t="s">
        <v>735</v>
      </c>
      <c r="G319" s="11"/>
      <c r="H319" s="11" t="s">
        <v>632</v>
      </c>
      <c r="I319" s="11"/>
      <c r="J319" s="11"/>
      <c r="K319" s="11" t="s">
        <v>543</v>
      </c>
      <c r="L319" s="11">
        <v>11</v>
      </c>
      <c r="M319" s="27">
        <v>0</v>
      </c>
      <c r="N319" s="27">
        <v>25.75</v>
      </c>
      <c r="P319" s="28">
        <f>Table1[[#This Row],[Real Sell ]]+Table1[[#This Row],[Shipping Income]]</f>
        <v>25.75</v>
      </c>
      <c r="Q319" s="28">
        <v>7.8</v>
      </c>
      <c r="S319" s="26">
        <f t="shared" si="42"/>
        <v>7.52</v>
      </c>
      <c r="T319" s="27">
        <f>Table1[[#This Row],[Unit Price]]+Table1[[#This Row],[Shipping Expense]]+Table1[[#This Row],[Amazon fees]]</f>
        <v>15.32</v>
      </c>
      <c r="U319" s="26">
        <f>Table1[[#This Row],[Total income]]-Table1[[#This Row],[Total Expense]]</f>
        <v>10.43</v>
      </c>
      <c r="V319" s="26">
        <f t="shared" si="43"/>
        <v>18.843600000000002</v>
      </c>
      <c r="X319" s="2">
        <f>Table1[[#This Row],[Unit Price]]*Table1[[#This Row],[Quantity in Stock]]</f>
        <v>0</v>
      </c>
      <c r="Z319" s="29">
        <f t="shared" si="44"/>
        <v>0</v>
      </c>
      <c r="AC319" s="17">
        <f t="shared" si="38"/>
        <v>0</v>
      </c>
      <c r="AD319" s="18">
        <f t="shared" si="39"/>
        <v>0</v>
      </c>
      <c r="AE319" s="18">
        <f t="shared" si="40"/>
        <v>0</v>
      </c>
      <c r="AF319" s="18">
        <f t="shared" si="45"/>
        <v>0</v>
      </c>
      <c r="AG319" s="30">
        <f t="shared" si="41"/>
        <v>0</v>
      </c>
      <c r="AI319" s="11"/>
      <c r="AJ319" s="11"/>
      <c r="AK319" s="11"/>
      <c r="AL319" s="11"/>
      <c r="AN319" s="11"/>
      <c r="AO319" s="11"/>
      <c r="AP319" s="11"/>
    </row>
    <row r="320" spans="2:42" ht="13.5" customHeight="1">
      <c r="B320" s="11" t="s">
        <v>736</v>
      </c>
      <c r="C320" s="11" t="s">
        <v>737</v>
      </c>
      <c r="D320" s="11" t="s">
        <v>1008</v>
      </c>
      <c r="E320" s="11" t="s">
        <v>738</v>
      </c>
      <c r="F320" s="11" t="s">
        <v>739</v>
      </c>
      <c r="G320" s="11"/>
      <c r="H320" s="11" t="s">
        <v>632</v>
      </c>
      <c r="I320" s="11"/>
      <c r="J320" s="11"/>
      <c r="K320" s="11" t="s">
        <v>533</v>
      </c>
      <c r="L320" s="11">
        <v>0</v>
      </c>
      <c r="M320" s="27">
        <v>0</v>
      </c>
      <c r="N320" s="27">
        <v>13</v>
      </c>
      <c r="P320" s="28">
        <f>Table1[[#This Row],[Real Sell ]]+Table1[[#This Row],[Shipping Income]]</f>
        <v>13</v>
      </c>
      <c r="Q320" s="28">
        <v>5.0199999999999996</v>
      </c>
      <c r="S320" s="26">
        <f t="shared" si="42"/>
        <v>3.0199999999999996</v>
      </c>
      <c r="T320" s="27">
        <f>Table1[[#This Row],[Unit Price]]+Table1[[#This Row],[Shipping Expense]]+Table1[[#This Row],[Amazon fees]]</f>
        <v>8.0399999999999991</v>
      </c>
      <c r="U320" s="26">
        <f>Table1[[#This Row],[Total income]]-Table1[[#This Row],[Total Expense]]</f>
        <v>4.9600000000000009</v>
      </c>
      <c r="V320" s="26">
        <f t="shared" si="43"/>
        <v>9.8891999999999989</v>
      </c>
      <c r="X320" s="2">
        <f>Table1[[#This Row],[Unit Price]]*Table1[[#This Row],[Quantity in Stock]]</f>
        <v>0</v>
      </c>
      <c r="Z320" s="29">
        <f t="shared" si="44"/>
        <v>0</v>
      </c>
      <c r="AC320" s="17">
        <f t="shared" si="38"/>
        <v>0</v>
      </c>
      <c r="AD320" s="18">
        <f t="shared" si="39"/>
        <v>0</v>
      </c>
      <c r="AE320" s="18">
        <f t="shared" si="40"/>
        <v>0</v>
      </c>
      <c r="AF320" s="18">
        <f t="shared" si="45"/>
        <v>0</v>
      </c>
      <c r="AG320" s="30">
        <f t="shared" si="41"/>
        <v>0</v>
      </c>
      <c r="AI320" s="11"/>
      <c r="AJ320" s="11"/>
      <c r="AK320" s="11"/>
      <c r="AL320" s="11"/>
      <c r="AN320" s="11"/>
      <c r="AO320" s="11"/>
      <c r="AP320" s="11"/>
    </row>
    <row r="321" spans="2:42" ht="13.5" customHeight="1">
      <c r="B321" s="11" t="s">
        <v>736</v>
      </c>
      <c r="C321" s="11" t="s">
        <v>737</v>
      </c>
      <c r="D321" s="11" t="s">
        <v>1008</v>
      </c>
      <c r="E321" s="11" t="s">
        <v>738</v>
      </c>
      <c r="F321" s="11" t="s">
        <v>740</v>
      </c>
      <c r="G321" s="11"/>
      <c r="H321" s="11" t="s">
        <v>593</v>
      </c>
      <c r="I321" s="11"/>
      <c r="J321" s="11"/>
      <c r="K321" s="11" t="s">
        <v>533</v>
      </c>
      <c r="L321" s="11">
        <v>0</v>
      </c>
      <c r="M321" s="27">
        <v>0</v>
      </c>
      <c r="N321" s="27">
        <v>9.5</v>
      </c>
      <c r="O321" s="28">
        <v>4.74</v>
      </c>
      <c r="P321" s="28">
        <f>Table1[[#This Row],[Real Sell ]]+Table1[[#This Row],[Shipping Income]]</f>
        <v>14.24</v>
      </c>
      <c r="Q321" s="28">
        <v>5.0199999999999996</v>
      </c>
      <c r="R321" s="28">
        <v>3.5</v>
      </c>
      <c r="S321" s="26">
        <f t="shared" si="42"/>
        <v>0</v>
      </c>
      <c r="T321" s="27">
        <f>Table1[[#This Row],[Unit Price]]+Table1[[#This Row],[Shipping Expense]]+Table1[[#This Row],[Amazon fees]]</f>
        <v>8.52</v>
      </c>
      <c r="U321" s="26">
        <f>Table1[[#This Row],[Total income]]-Table1[[#This Row],[Total Expense]]</f>
        <v>5.7200000000000006</v>
      </c>
      <c r="V321" s="26">
        <f t="shared" si="43"/>
        <v>10.4796</v>
      </c>
      <c r="X321" s="2">
        <f>Table1[[#This Row],[Unit Price]]*Table1[[#This Row],[Quantity in Stock]]</f>
        <v>0</v>
      </c>
      <c r="Z321" s="29">
        <f t="shared" si="44"/>
        <v>0</v>
      </c>
      <c r="AC321" s="17">
        <f t="shared" si="38"/>
        <v>0</v>
      </c>
      <c r="AD321" s="18">
        <f t="shared" si="39"/>
        <v>0</v>
      </c>
      <c r="AE321" s="18">
        <f t="shared" si="40"/>
        <v>0</v>
      </c>
      <c r="AF321" s="18">
        <f t="shared" si="45"/>
        <v>0</v>
      </c>
      <c r="AG321" s="30">
        <f t="shared" si="41"/>
        <v>0</v>
      </c>
      <c r="AI321" s="11"/>
      <c r="AJ321" s="11"/>
      <c r="AK321" s="11"/>
      <c r="AL321" s="11"/>
      <c r="AN321" s="11"/>
      <c r="AO321" s="11"/>
      <c r="AP321" s="11"/>
    </row>
    <row r="322" spans="2:42" ht="13.5" customHeight="1">
      <c r="B322" s="11" t="s">
        <v>741</v>
      </c>
      <c r="C322" s="11" t="s">
        <v>742</v>
      </c>
      <c r="D322" s="11" t="s">
        <v>1009</v>
      </c>
      <c r="E322" s="11" t="s">
        <v>743</v>
      </c>
      <c r="F322" s="11" t="s">
        <v>744</v>
      </c>
      <c r="G322" s="11"/>
      <c r="H322" s="11" t="s">
        <v>632</v>
      </c>
      <c r="I322" s="11"/>
      <c r="J322" s="11"/>
      <c r="K322" s="11" t="s">
        <v>562</v>
      </c>
      <c r="L322" s="11">
        <v>2</v>
      </c>
      <c r="M322" s="27">
        <v>0</v>
      </c>
      <c r="N322" s="27">
        <v>17.45</v>
      </c>
      <c r="P322" s="28">
        <f>Table1[[#This Row],[Real Sell ]]+Table1[[#This Row],[Shipping Income]]</f>
        <v>17.45</v>
      </c>
      <c r="Q322" s="28">
        <v>6.28</v>
      </c>
      <c r="S322" s="26">
        <f t="shared" si="42"/>
        <v>4.01</v>
      </c>
      <c r="T322" s="27">
        <f>Table1[[#This Row],[Unit Price]]+Table1[[#This Row],[Shipping Expense]]+Table1[[#This Row],[Amazon fees]]</f>
        <v>10.29</v>
      </c>
      <c r="U322" s="26">
        <f>Table1[[#This Row],[Total income]]-Table1[[#This Row],[Total Expense]]</f>
        <v>7.16</v>
      </c>
      <c r="V322" s="26">
        <f t="shared" si="43"/>
        <v>12.656699999999999</v>
      </c>
      <c r="X322" s="2">
        <f>Table1[[#This Row],[Unit Price]]*Table1[[#This Row],[Quantity in Stock]]</f>
        <v>0</v>
      </c>
      <c r="Z322" s="29">
        <f t="shared" si="44"/>
        <v>0</v>
      </c>
      <c r="AC322" s="17">
        <f t="shared" si="38"/>
        <v>0</v>
      </c>
      <c r="AD322" s="18">
        <f t="shared" si="39"/>
        <v>0</v>
      </c>
      <c r="AE322" s="18">
        <f t="shared" si="40"/>
        <v>0</v>
      </c>
      <c r="AF322" s="18">
        <f t="shared" si="45"/>
        <v>0</v>
      </c>
      <c r="AG322" s="30">
        <f t="shared" si="41"/>
        <v>0</v>
      </c>
      <c r="AI322" s="11"/>
      <c r="AJ322" s="11"/>
      <c r="AK322" s="11"/>
      <c r="AL322" s="11"/>
      <c r="AN322" s="11"/>
      <c r="AO322" s="11"/>
      <c r="AP322" s="11"/>
    </row>
    <row r="323" spans="2:42" ht="13.5" customHeight="1">
      <c r="B323" s="11" t="s">
        <v>741</v>
      </c>
      <c r="C323" s="11" t="s">
        <v>742</v>
      </c>
      <c r="D323" s="11" t="s">
        <v>1009</v>
      </c>
      <c r="E323" s="11" t="s">
        <v>743</v>
      </c>
      <c r="F323" s="11" t="s">
        <v>745</v>
      </c>
      <c r="G323" s="11"/>
      <c r="H323" s="11" t="s">
        <v>593</v>
      </c>
      <c r="I323" s="11"/>
      <c r="J323" s="11"/>
      <c r="K323" s="11" t="s">
        <v>562</v>
      </c>
      <c r="L323" s="11">
        <v>2</v>
      </c>
      <c r="M323" s="27">
        <v>0</v>
      </c>
      <c r="N323" s="27">
        <v>12.5</v>
      </c>
      <c r="O323" s="28">
        <v>5.72</v>
      </c>
      <c r="P323" s="28">
        <f>Table1[[#This Row],[Real Sell ]]+Table1[[#This Row],[Shipping Income]]</f>
        <v>18.22</v>
      </c>
      <c r="Q323" s="28">
        <v>6.28</v>
      </c>
      <c r="R323" s="28">
        <v>6.5</v>
      </c>
      <c r="S323" s="26">
        <f t="shared" si="42"/>
        <v>0</v>
      </c>
      <c r="T323" s="27">
        <f>Table1[[#This Row],[Unit Price]]+Table1[[#This Row],[Shipping Expense]]+Table1[[#This Row],[Amazon fees]]</f>
        <v>12.780000000000001</v>
      </c>
      <c r="U323" s="26">
        <f>Table1[[#This Row],[Total income]]-Table1[[#This Row],[Total Expense]]</f>
        <v>5.4399999999999977</v>
      </c>
      <c r="V323" s="26">
        <f t="shared" si="43"/>
        <v>15.719400000000002</v>
      </c>
      <c r="X323" s="2">
        <f>Table1[[#This Row],[Unit Price]]*Table1[[#This Row],[Quantity in Stock]]</f>
        <v>0</v>
      </c>
      <c r="Z323" s="29">
        <f t="shared" si="44"/>
        <v>0</v>
      </c>
      <c r="AC323" s="17">
        <f t="shared" si="38"/>
        <v>0</v>
      </c>
      <c r="AD323" s="18">
        <f t="shared" si="39"/>
        <v>0</v>
      </c>
      <c r="AE323" s="18">
        <f t="shared" si="40"/>
        <v>0</v>
      </c>
      <c r="AF323" s="18">
        <f t="shared" si="45"/>
        <v>0</v>
      </c>
      <c r="AG323" s="30">
        <f t="shared" si="41"/>
        <v>0</v>
      </c>
      <c r="AI323" s="11"/>
      <c r="AJ323" s="11"/>
      <c r="AK323" s="11"/>
      <c r="AL323" s="11"/>
      <c r="AN323" s="11"/>
      <c r="AO323" s="11"/>
      <c r="AP323" s="11"/>
    </row>
    <row r="324" spans="2:42" ht="13.5" customHeight="1">
      <c r="B324" s="11" t="s">
        <v>746</v>
      </c>
      <c r="C324" s="11" t="s">
        <v>747</v>
      </c>
      <c r="D324" s="11" t="s">
        <v>559</v>
      </c>
      <c r="E324" s="11" t="s">
        <v>748</v>
      </c>
      <c r="F324" s="11" t="s">
        <v>749</v>
      </c>
      <c r="G324" s="11"/>
      <c r="H324" s="11" t="s">
        <v>632</v>
      </c>
      <c r="I324" s="11"/>
      <c r="J324" s="11"/>
      <c r="K324" s="11" t="s">
        <v>543</v>
      </c>
      <c r="L324" s="11">
        <v>3.5</v>
      </c>
      <c r="M324" s="27">
        <v>0</v>
      </c>
      <c r="N324" s="27">
        <v>37.99</v>
      </c>
      <c r="P324" s="28">
        <f>Table1[[#This Row],[Real Sell ]]+Table1[[#This Row],[Shipping Income]]</f>
        <v>37.99</v>
      </c>
      <c r="Q324" s="28">
        <v>11.9</v>
      </c>
      <c r="S324" s="26">
        <f t="shared" si="42"/>
        <v>4.5949999999999998</v>
      </c>
      <c r="T324" s="27">
        <f>Table1[[#This Row],[Unit Price]]+Table1[[#This Row],[Shipping Expense]]+Table1[[#This Row],[Amazon fees]]</f>
        <v>16.495000000000001</v>
      </c>
      <c r="U324" s="26">
        <f>Table1[[#This Row],[Total income]]-Table1[[#This Row],[Total Expense]]</f>
        <v>21.495000000000001</v>
      </c>
      <c r="V324" s="26">
        <f t="shared" si="43"/>
        <v>20.28885</v>
      </c>
      <c r="X324" s="2">
        <f>Table1[[#This Row],[Unit Price]]*Table1[[#This Row],[Quantity in Stock]]</f>
        <v>0</v>
      </c>
      <c r="Z324" s="29">
        <f t="shared" si="44"/>
        <v>0</v>
      </c>
      <c r="AC324" s="17">
        <f t="shared" si="38"/>
        <v>0</v>
      </c>
      <c r="AD324" s="18">
        <f t="shared" si="39"/>
        <v>0</v>
      </c>
      <c r="AE324" s="18">
        <f t="shared" si="40"/>
        <v>0</v>
      </c>
      <c r="AF324" s="18">
        <f t="shared" si="45"/>
        <v>0</v>
      </c>
      <c r="AG324" s="30">
        <f t="shared" si="41"/>
        <v>0</v>
      </c>
      <c r="AI324" s="11"/>
      <c r="AJ324" s="11"/>
      <c r="AK324" s="11"/>
      <c r="AL324" s="11"/>
      <c r="AN324" s="11"/>
      <c r="AO324" s="11"/>
      <c r="AP324" s="11"/>
    </row>
    <row r="325" spans="2:42" ht="13.5" customHeight="1">
      <c r="B325" s="11" t="s">
        <v>746</v>
      </c>
      <c r="C325" s="11" t="s">
        <v>747</v>
      </c>
      <c r="D325" s="11" t="s">
        <v>559</v>
      </c>
      <c r="E325" s="11" t="s">
        <v>748</v>
      </c>
      <c r="F325" s="11" t="s">
        <v>750</v>
      </c>
      <c r="G325" s="11"/>
      <c r="H325" s="11" t="s">
        <v>593</v>
      </c>
      <c r="I325" s="11"/>
      <c r="J325" s="11"/>
      <c r="K325" s="11" t="s">
        <v>543</v>
      </c>
      <c r="L325" s="11">
        <v>3.5</v>
      </c>
      <c r="M325" s="27">
        <v>0</v>
      </c>
      <c r="N325" s="27">
        <v>31.4</v>
      </c>
      <c r="O325" s="28">
        <v>6.24</v>
      </c>
      <c r="P325" s="28">
        <f>Table1[[#This Row],[Real Sell ]]+Table1[[#This Row],[Shipping Income]]</f>
        <v>37.64</v>
      </c>
      <c r="Q325" s="28">
        <v>11.9</v>
      </c>
      <c r="R325" s="28">
        <v>5.9</v>
      </c>
      <c r="S325" s="26">
        <f t="shared" si="42"/>
        <v>0</v>
      </c>
      <c r="T325" s="27">
        <f>Table1[[#This Row],[Unit Price]]+Table1[[#This Row],[Shipping Expense]]+Table1[[#This Row],[Amazon fees]]</f>
        <v>17.8</v>
      </c>
      <c r="U325" s="26">
        <f>Table1[[#This Row],[Total income]]-Table1[[#This Row],[Total Expense]]</f>
        <v>19.84</v>
      </c>
      <c r="V325" s="26">
        <f t="shared" si="43"/>
        <v>21.894000000000002</v>
      </c>
      <c r="X325" s="2">
        <f>Table1[[#This Row],[Unit Price]]*Table1[[#This Row],[Quantity in Stock]]</f>
        <v>0</v>
      </c>
      <c r="Z325" s="29">
        <f t="shared" si="44"/>
        <v>0</v>
      </c>
      <c r="AC325" s="17">
        <f t="shared" si="38"/>
        <v>0</v>
      </c>
      <c r="AD325" s="18">
        <f t="shared" si="39"/>
        <v>0</v>
      </c>
      <c r="AE325" s="18">
        <f t="shared" si="40"/>
        <v>0</v>
      </c>
      <c r="AF325" s="18">
        <f t="shared" si="45"/>
        <v>0</v>
      </c>
      <c r="AG325" s="30">
        <f t="shared" si="41"/>
        <v>0</v>
      </c>
      <c r="AI325" s="11"/>
      <c r="AJ325" s="11"/>
      <c r="AK325" s="11"/>
      <c r="AL325" s="11"/>
      <c r="AN325" s="11"/>
      <c r="AO325" s="11"/>
      <c r="AP325" s="11"/>
    </row>
    <row r="326" spans="2:42" ht="13.5" customHeight="1">
      <c r="B326" s="11" t="s">
        <v>751</v>
      </c>
      <c r="C326" s="11" t="s">
        <v>752</v>
      </c>
      <c r="D326" s="11" t="s">
        <v>753</v>
      </c>
      <c r="E326" s="11" t="s">
        <v>754</v>
      </c>
      <c r="F326" s="11" t="s">
        <v>755</v>
      </c>
      <c r="G326" s="11"/>
      <c r="H326" s="11" t="s">
        <v>632</v>
      </c>
      <c r="I326" s="11"/>
      <c r="J326" s="11"/>
      <c r="K326" s="11" t="s">
        <v>533</v>
      </c>
      <c r="L326" s="11">
        <v>0</v>
      </c>
      <c r="M326" s="27">
        <v>0</v>
      </c>
      <c r="N326" s="27">
        <v>9.25</v>
      </c>
      <c r="P326" s="28">
        <f>Table1[[#This Row],[Real Sell ]]+Table1[[#This Row],[Shipping Income]]</f>
        <v>9.25</v>
      </c>
      <c r="Q326" s="28">
        <v>0.9</v>
      </c>
      <c r="S326" s="26">
        <f t="shared" si="42"/>
        <v>3.0199999999999996</v>
      </c>
      <c r="T326" s="27">
        <f>Table1[[#This Row],[Unit Price]]+Table1[[#This Row],[Shipping Expense]]+Table1[[#This Row],[Amazon fees]]</f>
        <v>3.9199999999999995</v>
      </c>
      <c r="U326" s="26">
        <f>Table1[[#This Row],[Total income]]-Table1[[#This Row],[Total Expense]]</f>
        <v>5.33</v>
      </c>
      <c r="V326" s="26">
        <f t="shared" si="43"/>
        <v>5.4487999999999994</v>
      </c>
      <c r="X326" s="2">
        <f>Table1[[#This Row],[Unit Price]]*Table1[[#This Row],[Quantity in Stock]]</f>
        <v>0</v>
      </c>
      <c r="Z326" s="29">
        <f t="shared" si="44"/>
        <v>0</v>
      </c>
      <c r="AC326" s="17">
        <f t="shared" ref="AC326:AC387" si="46">AB326*Y326</f>
        <v>0</v>
      </c>
      <c r="AD326" s="18">
        <f t="shared" ref="AD326:AD387" si="47">Y326*AA326+AC326</f>
        <v>0</v>
      </c>
      <c r="AE326" s="18">
        <f t="shared" ref="AE326:AE387" si="48">AD326+AD326</f>
        <v>0</v>
      </c>
      <c r="AF326" s="18">
        <f t="shared" si="45"/>
        <v>0</v>
      </c>
      <c r="AG326" s="30">
        <f t="shared" si="41"/>
        <v>0</v>
      </c>
      <c r="AI326" s="11"/>
      <c r="AJ326" s="11"/>
      <c r="AK326" s="11"/>
      <c r="AL326" s="11"/>
      <c r="AN326" s="11"/>
      <c r="AO326" s="11"/>
      <c r="AP326" s="11"/>
    </row>
    <row r="327" spans="2:42" ht="13.5" customHeight="1">
      <c r="B327" s="11" t="s">
        <v>751</v>
      </c>
      <c r="C327" s="11" t="s">
        <v>752</v>
      </c>
      <c r="D327" s="11" t="s">
        <v>753</v>
      </c>
      <c r="E327" s="11" t="s">
        <v>754</v>
      </c>
      <c r="F327" s="11" t="s">
        <v>465</v>
      </c>
      <c r="G327" s="11"/>
      <c r="H327" s="11" t="s">
        <v>593</v>
      </c>
      <c r="I327" s="11"/>
      <c r="J327" s="11"/>
      <c r="K327" s="11" t="s">
        <v>533</v>
      </c>
      <c r="L327" s="11">
        <v>0</v>
      </c>
      <c r="M327" s="27">
        <v>0</v>
      </c>
      <c r="N327" s="27">
        <v>5.29</v>
      </c>
      <c r="O327" s="28">
        <v>4.62</v>
      </c>
      <c r="P327" s="28">
        <f>Table1[[#This Row],[Real Sell ]]+Table1[[#This Row],[Shipping Income]]</f>
        <v>9.91</v>
      </c>
      <c r="Q327" s="28">
        <v>0.9</v>
      </c>
      <c r="R327" s="28">
        <v>3.5</v>
      </c>
      <c r="S327" s="26">
        <f t="shared" ref="S327:S390" si="49">calc()-1</f>
        <v>0</v>
      </c>
      <c r="T327" s="27">
        <f>Table1[[#This Row],[Unit Price]]+Table1[[#This Row],[Shipping Expense]]+Table1[[#This Row],[Amazon fees]]</f>
        <v>4.4000000000000004</v>
      </c>
      <c r="U327" s="26">
        <f>Table1[[#This Row],[Total income]]-Table1[[#This Row],[Total Expense]]</f>
        <v>5.51</v>
      </c>
      <c r="V327" s="26">
        <f t="shared" si="43"/>
        <v>5.7200000000000006</v>
      </c>
      <c r="X327" s="2">
        <f>Table1[[#This Row],[Unit Price]]*Table1[[#This Row],[Quantity in Stock]]</f>
        <v>0</v>
      </c>
      <c r="Z327" s="29">
        <f t="shared" si="44"/>
        <v>0</v>
      </c>
      <c r="AC327" s="17">
        <f t="shared" si="46"/>
        <v>0</v>
      </c>
      <c r="AD327" s="18">
        <f t="shared" si="47"/>
        <v>0</v>
      </c>
      <c r="AE327" s="18">
        <f t="shared" si="48"/>
        <v>0</v>
      </c>
      <c r="AF327" s="18">
        <f t="shared" si="45"/>
        <v>0</v>
      </c>
      <c r="AG327" s="30">
        <f t="shared" ref="AG327:AG390" si="50">AF327*Q327</f>
        <v>0</v>
      </c>
      <c r="AI327" s="11"/>
      <c r="AJ327" s="11"/>
      <c r="AK327" s="11"/>
      <c r="AL327" s="11"/>
      <c r="AN327" s="11"/>
      <c r="AO327" s="11"/>
      <c r="AP327" s="11"/>
    </row>
    <row r="328" spans="2:42" ht="13.5" customHeight="1">
      <c r="B328" s="11" t="s">
        <v>756</v>
      </c>
      <c r="C328" s="11" t="s">
        <v>757</v>
      </c>
      <c r="D328" s="11" t="s">
        <v>758</v>
      </c>
      <c r="E328" s="11" t="s">
        <v>759</v>
      </c>
      <c r="F328" s="11" t="s">
        <v>760</v>
      </c>
      <c r="G328" s="11"/>
      <c r="H328" s="11" t="s">
        <v>632</v>
      </c>
      <c r="I328" s="11"/>
      <c r="J328" s="11"/>
      <c r="K328" s="11" t="s">
        <v>543</v>
      </c>
      <c r="L328" s="11">
        <v>5</v>
      </c>
      <c r="M328" s="27">
        <v>0</v>
      </c>
      <c r="N328" s="27">
        <v>40</v>
      </c>
      <c r="P328" s="28">
        <f>Table1[[#This Row],[Real Sell ]]+Table1[[#This Row],[Shipping Income]]</f>
        <v>40</v>
      </c>
      <c r="Q328" s="28">
        <v>11.4</v>
      </c>
      <c r="S328" s="26">
        <f t="shared" si="49"/>
        <v>5.18</v>
      </c>
      <c r="T328" s="27">
        <f>Table1[[#This Row],[Unit Price]]+Table1[[#This Row],[Shipping Expense]]+Table1[[#This Row],[Amazon fees]]</f>
        <v>16.579999999999998</v>
      </c>
      <c r="U328" s="26">
        <f>Table1[[#This Row],[Total income]]-Table1[[#This Row],[Total Expense]]</f>
        <v>23.42</v>
      </c>
      <c r="V328" s="26">
        <f t="shared" ref="V328:V391" si="51">IF(T328&gt;5.65,(T328*0.23)+T328,IF(AND(T328&gt;5,T328&lt;=5.65),(T328*0.25)+T328,IF(AND(T328&gt;=4,T328&lt;5),(T328*0.3)+T328,IF(AND(T328&gt;=3,T328&lt;4),(T328*0.39)+T328,IF(AND(T328&gt;=2,T328&lt;3),(T328*0.55)+T328,IF(AND(T328&gt;=1.06,T328&lt;2),(T328*1)+T328,IF(T328&lt;=1.05,1.05)))))))</f>
        <v>20.3934</v>
      </c>
      <c r="X328" s="2">
        <f>Table1[[#This Row],[Unit Price]]*Table1[[#This Row],[Quantity in Stock]]</f>
        <v>0</v>
      </c>
      <c r="Z328" s="29">
        <f t="shared" si="44"/>
        <v>0</v>
      </c>
      <c r="AC328" s="17">
        <f t="shared" si="46"/>
        <v>0</v>
      </c>
      <c r="AD328" s="18">
        <f t="shared" si="47"/>
        <v>0</v>
      </c>
      <c r="AE328" s="18">
        <f t="shared" si="48"/>
        <v>0</v>
      </c>
      <c r="AF328" s="18">
        <f t="shared" si="45"/>
        <v>0</v>
      </c>
      <c r="AG328" s="30">
        <f t="shared" si="50"/>
        <v>0</v>
      </c>
      <c r="AI328" s="11"/>
      <c r="AJ328" s="11"/>
      <c r="AK328" s="11"/>
      <c r="AL328" s="11"/>
      <c r="AN328" s="11"/>
      <c r="AO328" s="11"/>
      <c r="AP328" s="11"/>
    </row>
    <row r="329" spans="2:42" ht="13.5" customHeight="1">
      <c r="B329" s="11" t="s">
        <v>756</v>
      </c>
      <c r="C329" s="11" t="s">
        <v>757</v>
      </c>
      <c r="D329" s="11" t="s">
        <v>758</v>
      </c>
      <c r="E329" s="11" t="s">
        <v>759</v>
      </c>
      <c r="F329" s="11" t="s">
        <v>395</v>
      </c>
      <c r="G329" s="11"/>
      <c r="H329" s="11" t="s">
        <v>593</v>
      </c>
      <c r="I329" s="11"/>
      <c r="J329" s="11"/>
      <c r="K329" s="11" t="s">
        <v>543</v>
      </c>
      <c r="L329" s="11">
        <v>5</v>
      </c>
      <c r="M329" s="27">
        <v>0</v>
      </c>
      <c r="N329" s="27">
        <v>35</v>
      </c>
      <c r="O329" s="28">
        <v>7.17</v>
      </c>
      <c r="P329" s="28">
        <f>Table1[[#This Row],[Real Sell ]]+Table1[[#This Row],[Shipping Income]]</f>
        <v>42.17</v>
      </c>
      <c r="Q329" s="28">
        <v>11.4</v>
      </c>
      <c r="R329" s="28">
        <v>5.9</v>
      </c>
      <c r="S329" s="26">
        <f t="shared" si="49"/>
        <v>0</v>
      </c>
      <c r="T329" s="27">
        <f>Table1[[#This Row],[Unit Price]]+Table1[[#This Row],[Shipping Expense]]+Table1[[#This Row],[Amazon fees]]</f>
        <v>17.3</v>
      </c>
      <c r="U329" s="26">
        <f>Table1[[#This Row],[Total income]]-Table1[[#This Row],[Total Expense]]</f>
        <v>24.87</v>
      </c>
      <c r="V329" s="26">
        <f t="shared" si="51"/>
        <v>21.279</v>
      </c>
      <c r="X329" s="2">
        <f>Table1[[#This Row],[Unit Price]]*Table1[[#This Row],[Quantity in Stock]]</f>
        <v>0</v>
      </c>
      <c r="Z329" s="29">
        <f t="shared" si="44"/>
        <v>0</v>
      </c>
      <c r="AC329" s="17">
        <f t="shared" si="46"/>
        <v>0</v>
      </c>
      <c r="AD329" s="18">
        <f t="shared" si="47"/>
        <v>0</v>
      </c>
      <c r="AE329" s="18">
        <f t="shared" si="48"/>
        <v>0</v>
      </c>
      <c r="AF329" s="18">
        <f t="shared" si="45"/>
        <v>0</v>
      </c>
      <c r="AG329" s="30">
        <f t="shared" si="50"/>
        <v>0</v>
      </c>
      <c r="AI329" s="11"/>
      <c r="AJ329" s="11"/>
      <c r="AK329" s="11"/>
      <c r="AL329" s="11"/>
      <c r="AN329" s="11"/>
      <c r="AO329" s="11"/>
      <c r="AP329" s="11"/>
    </row>
    <row r="330" spans="2:42" ht="13.5" customHeight="1">
      <c r="B330" s="11" t="s">
        <v>761</v>
      </c>
      <c r="C330" s="11" t="s">
        <v>762</v>
      </c>
      <c r="D330" s="11" t="s">
        <v>763</v>
      </c>
      <c r="E330" s="11" t="s">
        <v>764</v>
      </c>
      <c r="F330" s="11" t="s">
        <v>765</v>
      </c>
      <c r="G330" s="11"/>
      <c r="H330" s="11" t="s">
        <v>632</v>
      </c>
      <c r="I330" s="11"/>
      <c r="J330" s="11"/>
      <c r="K330" s="11" t="s">
        <v>533</v>
      </c>
      <c r="L330" s="11">
        <v>1</v>
      </c>
      <c r="M330" s="27">
        <v>0</v>
      </c>
      <c r="N330" s="27">
        <v>15</v>
      </c>
      <c r="P330" s="28">
        <f>Table1[[#This Row],[Real Sell ]]+Table1[[#This Row],[Shipping Income]]</f>
        <v>15</v>
      </c>
      <c r="Q330" s="28">
        <v>3.8</v>
      </c>
      <c r="S330" s="26">
        <f t="shared" si="49"/>
        <v>3.0199999999999996</v>
      </c>
      <c r="T330" s="27">
        <f>Table1[[#This Row],[Unit Price]]+Table1[[#This Row],[Shipping Expense]]+Table1[[#This Row],[Amazon fees]]</f>
        <v>6.8199999999999994</v>
      </c>
      <c r="U330" s="26">
        <f>Table1[[#This Row],[Total income]]-Table1[[#This Row],[Total Expense]]</f>
        <v>8.18</v>
      </c>
      <c r="V330" s="26">
        <f t="shared" si="51"/>
        <v>8.3886000000000003</v>
      </c>
      <c r="X330" s="2">
        <f>Table1[[#This Row],[Unit Price]]*Table1[[#This Row],[Quantity in Stock]]</f>
        <v>0</v>
      </c>
      <c r="Z330" s="29">
        <f t="shared" si="44"/>
        <v>0</v>
      </c>
      <c r="AC330" s="17">
        <f t="shared" si="46"/>
        <v>0</v>
      </c>
      <c r="AD330" s="18">
        <f t="shared" si="47"/>
        <v>0</v>
      </c>
      <c r="AE330" s="18">
        <f t="shared" si="48"/>
        <v>0</v>
      </c>
      <c r="AF330" s="18">
        <f t="shared" si="45"/>
        <v>0</v>
      </c>
      <c r="AG330" s="30">
        <f t="shared" si="50"/>
        <v>0</v>
      </c>
      <c r="AI330" s="11"/>
      <c r="AJ330" s="11"/>
      <c r="AK330" s="11"/>
      <c r="AL330" s="11"/>
      <c r="AN330" s="11"/>
      <c r="AO330" s="11"/>
      <c r="AP330" s="11"/>
    </row>
    <row r="331" spans="2:42" ht="13.5" customHeight="1">
      <c r="B331" s="11" t="s">
        <v>761</v>
      </c>
      <c r="C331" s="11" t="s">
        <v>762</v>
      </c>
      <c r="D331" s="11" t="s">
        <v>763</v>
      </c>
      <c r="E331" s="11" t="s">
        <v>766</v>
      </c>
      <c r="F331" s="11" t="s">
        <v>767</v>
      </c>
      <c r="G331" s="11"/>
      <c r="H331" s="11" t="s">
        <v>593</v>
      </c>
      <c r="I331" s="11"/>
      <c r="J331" s="11"/>
      <c r="K331" s="11" t="s">
        <v>533</v>
      </c>
      <c r="L331" s="11">
        <v>1</v>
      </c>
      <c r="M331" s="27">
        <v>0</v>
      </c>
      <c r="N331" s="27">
        <v>15</v>
      </c>
      <c r="O331" s="28">
        <v>5.19</v>
      </c>
      <c r="P331" s="28">
        <f>Table1[[#This Row],[Real Sell ]]+Table1[[#This Row],[Shipping Income]]</f>
        <v>20.190000000000001</v>
      </c>
      <c r="Q331" s="28">
        <v>3.8</v>
      </c>
      <c r="R331" s="28">
        <v>5.9</v>
      </c>
      <c r="S331" s="26">
        <f t="shared" si="49"/>
        <v>0</v>
      </c>
      <c r="T331" s="27">
        <f>Table1[[#This Row],[Unit Price]]+Table1[[#This Row],[Shipping Expense]]+Table1[[#This Row],[Amazon fees]]</f>
        <v>9.6999999999999993</v>
      </c>
      <c r="U331" s="26">
        <f>Table1[[#This Row],[Total income]]-Table1[[#This Row],[Total Expense]]</f>
        <v>10.490000000000002</v>
      </c>
      <c r="V331" s="26">
        <f t="shared" si="51"/>
        <v>11.930999999999999</v>
      </c>
      <c r="X331" s="2">
        <f>Table1[[#This Row],[Unit Price]]*Table1[[#This Row],[Quantity in Stock]]</f>
        <v>0</v>
      </c>
      <c r="Z331" s="29">
        <f t="shared" ref="Z331:Z392" si="52">Y331*30</f>
        <v>0</v>
      </c>
      <c r="AC331" s="17">
        <f t="shared" si="46"/>
        <v>0</v>
      </c>
      <c r="AD331" s="18">
        <f t="shared" si="47"/>
        <v>0</v>
      </c>
      <c r="AE331" s="18">
        <f t="shared" si="48"/>
        <v>0</v>
      </c>
      <c r="AF331" s="18">
        <f t="shared" si="45"/>
        <v>0</v>
      </c>
      <c r="AG331" s="30">
        <f t="shared" si="50"/>
        <v>0</v>
      </c>
      <c r="AI331" s="11"/>
      <c r="AJ331" s="11"/>
      <c r="AK331" s="11"/>
      <c r="AL331" s="11"/>
      <c r="AN331" s="11"/>
      <c r="AO331" s="11"/>
      <c r="AP331" s="11"/>
    </row>
    <row r="332" spans="2:42" ht="13.5" customHeight="1">
      <c r="B332" s="11" t="s">
        <v>768</v>
      </c>
      <c r="C332" s="11" t="s">
        <v>769</v>
      </c>
      <c r="D332" s="11" t="s">
        <v>770</v>
      </c>
      <c r="E332" s="11" t="s">
        <v>771</v>
      </c>
      <c r="F332" s="11" t="s">
        <v>772</v>
      </c>
      <c r="G332" s="11"/>
      <c r="H332" s="11" t="s">
        <v>593</v>
      </c>
      <c r="I332" s="11"/>
      <c r="J332" s="11"/>
      <c r="K332" s="11" t="s">
        <v>533</v>
      </c>
      <c r="L332" s="11">
        <v>0</v>
      </c>
      <c r="M332" s="27">
        <v>0</v>
      </c>
      <c r="N332" s="27">
        <v>6</v>
      </c>
      <c r="O332" s="28">
        <v>4.72</v>
      </c>
      <c r="P332" s="28">
        <f>Table1[[#This Row],[Real Sell ]]+Table1[[#This Row],[Shipping Income]]</f>
        <v>10.719999999999999</v>
      </c>
      <c r="Q332" s="28">
        <v>0.95</v>
      </c>
      <c r="R332" s="28">
        <v>3.5</v>
      </c>
      <c r="S332" s="26">
        <f t="shared" si="49"/>
        <v>0</v>
      </c>
      <c r="T332" s="27">
        <f>Table1[[#This Row],[Unit Price]]+Table1[[#This Row],[Shipping Expense]]+Table1[[#This Row],[Amazon fees]]</f>
        <v>4.45</v>
      </c>
      <c r="U332" s="26">
        <f>Table1[[#This Row],[Total income]]-Table1[[#This Row],[Total Expense]]</f>
        <v>6.2699999999999987</v>
      </c>
      <c r="V332" s="26">
        <f t="shared" si="51"/>
        <v>5.7850000000000001</v>
      </c>
      <c r="X332" s="2">
        <f>Table1[[#This Row],[Unit Price]]*Table1[[#This Row],[Quantity in Stock]]</f>
        <v>0</v>
      </c>
      <c r="Z332" s="29">
        <f t="shared" si="52"/>
        <v>0</v>
      </c>
      <c r="AC332" s="17">
        <f t="shared" si="46"/>
        <v>0</v>
      </c>
      <c r="AD332" s="18">
        <f t="shared" si="47"/>
        <v>0</v>
      </c>
      <c r="AE332" s="18">
        <f t="shared" si="48"/>
        <v>0</v>
      </c>
      <c r="AF332" s="18">
        <f t="shared" si="45"/>
        <v>0</v>
      </c>
      <c r="AG332" s="30">
        <f t="shared" si="50"/>
        <v>0</v>
      </c>
      <c r="AI332" s="11"/>
      <c r="AJ332" s="11"/>
      <c r="AK332" s="11"/>
      <c r="AL332" s="11"/>
      <c r="AN332" s="11"/>
      <c r="AO332" s="11"/>
      <c r="AP332" s="11"/>
    </row>
    <row r="333" spans="2:42" ht="13.5" customHeight="1">
      <c r="B333" s="11" t="s">
        <v>768</v>
      </c>
      <c r="C333" s="11" t="s">
        <v>769</v>
      </c>
      <c r="D333" s="11" t="s">
        <v>770</v>
      </c>
      <c r="E333" s="11" t="s">
        <v>771</v>
      </c>
      <c r="F333" s="11" t="s">
        <v>773</v>
      </c>
      <c r="G333" s="11"/>
      <c r="H333" s="11" t="s">
        <v>632</v>
      </c>
      <c r="I333" s="11"/>
      <c r="J333" s="11"/>
      <c r="K333" s="11" t="s">
        <v>533</v>
      </c>
      <c r="L333" s="11">
        <v>0</v>
      </c>
      <c r="M333" s="27">
        <v>0</v>
      </c>
      <c r="N333" s="27">
        <v>7.5</v>
      </c>
      <c r="P333" s="28">
        <f>Table1[[#This Row],[Real Sell ]]+Table1[[#This Row],[Shipping Income]]</f>
        <v>7.5</v>
      </c>
      <c r="Q333" s="28">
        <v>0.95</v>
      </c>
      <c r="S333" s="26">
        <f t="shared" si="49"/>
        <v>3.0199999999999996</v>
      </c>
      <c r="T333" s="27">
        <f>Table1[[#This Row],[Unit Price]]+Table1[[#This Row],[Shipping Expense]]+Table1[[#This Row],[Amazon fees]]</f>
        <v>3.9699999999999998</v>
      </c>
      <c r="U333" s="26">
        <f>Table1[[#This Row],[Total income]]-Table1[[#This Row],[Total Expense]]</f>
        <v>3.5300000000000002</v>
      </c>
      <c r="V333" s="26">
        <f t="shared" si="51"/>
        <v>5.5183</v>
      </c>
      <c r="X333" s="2">
        <f>Table1[[#This Row],[Unit Price]]*Table1[[#This Row],[Quantity in Stock]]</f>
        <v>0</v>
      </c>
      <c r="Z333" s="29">
        <f t="shared" si="52"/>
        <v>0</v>
      </c>
      <c r="AC333" s="17">
        <f t="shared" si="46"/>
        <v>0</v>
      </c>
      <c r="AD333" s="18">
        <f t="shared" si="47"/>
        <v>0</v>
      </c>
      <c r="AE333" s="18">
        <f t="shared" si="48"/>
        <v>0</v>
      </c>
      <c r="AF333" s="18">
        <f t="shared" si="45"/>
        <v>0</v>
      </c>
      <c r="AG333" s="30">
        <f t="shared" si="50"/>
        <v>0</v>
      </c>
      <c r="AI333" s="11"/>
      <c r="AJ333" s="11"/>
      <c r="AK333" s="11"/>
      <c r="AL333" s="11"/>
      <c r="AN333" s="11"/>
      <c r="AO333" s="11"/>
      <c r="AP333" s="11"/>
    </row>
    <row r="334" spans="2:42" ht="13.5" customHeight="1">
      <c r="B334" s="11" t="s">
        <v>774</v>
      </c>
      <c r="C334" s="11" t="s">
        <v>775</v>
      </c>
      <c r="D334" s="11" t="s">
        <v>776</v>
      </c>
      <c r="E334" s="11" t="s">
        <v>777</v>
      </c>
      <c r="F334" s="11" t="s">
        <v>778</v>
      </c>
      <c r="G334" s="11"/>
      <c r="H334" s="11" t="s">
        <v>632</v>
      </c>
      <c r="I334" s="11"/>
      <c r="J334" s="11"/>
      <c r="K334" s="11" t="s">
        <v>533</v>
      </c>
      <c r="L334" s="11">
        <v>0</v>
      </c>
      <c r="M334" s="27">
        <v>0</v>
      </c>
      <c r="N334" s="27">
        <v>9.5</v>
      </c>
      <c r="P334" s="28">
        <f>Table1[[#This Row],[Real Sell ]]+Table1[[#This Row],[Shipping Income]]</f>
        <v>9.5</v>
      </c>
      <c r="Q334" s="28">
        <v>0.95</v>
      </c>
      <c r="S334" s="26">
        <f t="shared" si="49"/>
        <v>3.0199999999999996</v>
      </c>
      <c r="T334" s="27">
        <f>Table1[[#This Row],[Unit Price]]+Table1[[#This Row],[Shipping Expense]]+Table1[[#This Row],[Amazon fees]]</f>
        <v>3.9699999999999998</v>
      </c>
      <c r="U334" s="26">
        <f>Table1[[#This Row],[Total income]]-Table1[[#This Row],[Total Expense]]</f>
        <v>5.53</v>
      </c>
      <c r="V334" s="26">
        <f t="shared" si="51"/>
        <v>5.5183</v>
      </c>
      <c r="X334" s="2">
        <f>Table1[[#This Row],[Unit Price]]*Table1[[#This Row],[Quantity in Stock]]</f>
        <v>0</v>
      </c>
      <c r="Z334" s="29">
        <f t="shared" si="52"/>
        <v>0</v>
      </c>
      <c r="AC334" s="17">
        <f t="shared" si="46"/>
        <v>0</v>
      </c>
      <c r="AD334" s="18">
        <f t="shared" si="47"/>
        <v>0</v>
      </c>
      <c r="AE334" s="18">
        <f t="shared" si="48"/>
        <v>0</v>
      </c>
      <c r="AF334" s="18">
        <f t="shared" si="45"/>
        <v>0</v>
      </c>
      <c r="AG334" s="30">
        <f t="shared" si="50"/>
        <v>0</v>
      </c>
      <c r="AI334" s="11"/>
      <c r="AJ334" s="11"/>
      <c r="AK334" s="11"/>
      <c r="AL334" s="11"/>
      <c r="AN334" s="11"/>
      <c r="AO334" s="11"/>
      <c r="AP334" s="11"/>
    </row>
    <row r="335" spans="2:42" ht="13.5" customHeight="1">
      <c r="B335" s="11" t="s">
        <v>774</v>
      </c>
      <c r="C335" s="11" t="s">
        <v>775</v>
      </c>
      <c r="D335" s="11" t="s">
        <v>776</v>
      </c>
      <c r="E335" s="11" t="s">
        <v>777</v>
      </c>
      <c r="F335" s="11" t="s">
        <v>113</v>
      </c>
      <c r="G335" s="11"/>
      <c r="H335" s="11" t="s">
        <v>593</v>
      </c>
      <c r="I335" s="11"/>
      <c r="J335" s="11"/>
      <c r="K335" s="11" t="s">
        <v>533</v>
      </c>
      <c r="L335" s="11">
        <v>0</v>
      </c>
      <c r="M335" s="27">
        <v>0</v>
      </c>
      <c r="N335" s="27">
        <v>7.5</v>
      </c>
      <c r="O335" s="28">
        <v>4.6399999999999997</v>
      </c>
      <c r="P335" s="28">
        <f>Table1[[#This Row],[Real Sell ]]+Table1[[#This Row],[Shipping Income]]</f>
        <v>12.14</v>
      </c>
      <c r="Q335" s="28">
        <v>0.95</v>
      </c>
      <c r="R335" s="28">
        <v>3.5</v>
      </c>
      <c r="S335" s="26">
        <f t="shared" si="49"/>
        <v>0</v>
      </c>
      <c r="T335" s="27">
        <f>Table1[[#This Row],[Unit Price]]+Table1[[#This Row],[Shipping Expense]]+Table1[[#This Row],[Amazon fees]]</f>
        <v>4.45</v>
      </c>
      <c r="U335" s="26">
        <f>Table1[[#This Row],[Total income]]-Table1[[#This Row],[Total Expense]]</f>
        <v>7.69</v>
      </c>
      <c r="V335" s="26">
        <f t="shared" si="51"/>
        <v>5.7850000000000001</v>
      </c>
      <c r="X335" s="2">
        <f>Table1[[#This Row],[Unit Price]]*Table1[[#This Row],[Quantity in Stock]]</f>
        <v>0</v>
      </c>
      <c r="Z335" s="29">
        <f t="shared" si="52"/>
        <v>0</v>
      </c>
      <c r="AC335" s="17">
        <f t="shared" si="46"/>
        <v>0</v>
      </c>
      <c r="AD335" s="18">
        <f t="shared" si="47"/>
        <v>0</v>
      </c>
      <c r="AE335" s="18">
        <f t="shared" si="48"/>
        <v>0</v>
      </c>
      <c r="AF335" s="18">
        <f t="shared" si="45"/>
        <v>0</v>
      </c>
      <c r="AG335" s="30">
        <f t="shared" si="50"/>
        <v>0</v>
      </c>
      <c r="AI335" s="11"/>
      <c r="AJ335" s="11"/>
      <c r="AK335" s="11"/>
      <c r="AL335" s="11"/>
      <c r="AN335" s="11"/>
      <c r="AO335" s="11"/>
      <c r="AP335" s="11"/>
    </row>
    <row r="336" spans="2:42" ht="13.5" customHeight="1">
      <c r="B336" s="11" t="s">
        <v>581</v>
      </c>
      <c r="C336" s="11" t="s">
        <v>582</v>
      </c>
      <c r="D336" s="11" t="s">
        <v>583</v>
      </c>
      <c r="E336" s="11" t="s">
        <v>584</v>
      </c>
      <c r="F336" s="11" t="s">
        <v>779</v>
      </c>
      <c r="G336" s="11"/>
      <c r="H336" s="11" t="s">
        <v>632</v>
      </c>
      <c r="I336" s="11"/>
      <c r="J336" s="11"/>
      <c r="K336" s="11" t="s">
        <v>587</v>
      </c>
      <c r="L336" s="11">
        <v>0</v>
      </c>
      <c r="M336" s="27">
        <v>0</v>
      </c>
      <c r="N336" s="27">
        <v>4.67</v>
      </c>
      <c r="P336" s="28">
        <f>Table1[[#This Row],[Real Sell ]]+Table1[[#This Row],[Shipping Income]]</f>
        <v>4.67</v>
      </c>
      <c r="Q336" s="28">
        <v>0.35</v>
      </c>
      <c r="S336" s="26">
        <f t="shared" si="49"/>
        <v>2.56</v>
      </c>
      <c r="T336" s="27">
        <f>Table1[[#This Row],[Unit Price]]+Table1[[#This Row],[Shipping Expense]]+Table1[[#This Row],[Amazon fees]]</f>
        <v>2.91</v>
      </c>
      <c r="U336" s="26">
        <f>Table1[[#This Row],[Total income]]-Table1[[#This Row],[Total Expense]]</f>
        <v>1.7599999999999998</v>
      </c>
      <c r="V336" s="26">
        <f t="shared" si="51"/>
        <v>4.5105000000000004</v>
      </c>
      <c r="X336" s="2">
        <f>Table1[[#This Row],[Unit Price]]*Table1[[#This Row],[Quantity in Stock]]</f>
        <v>0</v>
      </c>
      <c r="Z336" s="29">
        <f t="shared" si="52"/>
        <v>0</v>
      </c>
      <c r="AC336" s="17">
        <f t="shared" si="46"/>
        <v>0</v>
      </c>
      <c r="AD336" s="18">
        <f t="shared" si="47"/>
        <v>0</v>
      </c>
      <c r="AE336" s="18">
        <f t="shared" si="48"/>
        <v>0</v>
      </c>
      <c r="AF336" s="18">
        <f t="shared" si="45"/>
        <v>0</v>
      </c>
      <c r="AG336" s="30">
        <f t="shared" si="50"/>
        <v>0</v>
      </c>
      <c r="AI336" s="11"/>
      <c r="AJ336" s="11"/>
      <c r="AK336" s="11"/>
      <c r="AL336" s="11"/>
      <c r="AN336" s="11"/>
      <c r="AO336" s="11"/>
      <c r="AP336" s="11"/>
    </row>
    <row r="337" spans="2:42" ht="13.5" customHeight="1">
      <c r="B337" s="11" t="s">
        <v>780</v>
      </c>
      <c r="C337" s="11" t="s">
        <v>582</v>
      </c>
      <c r="D337" s="11" t="s">
        <v>781</v>
      </c>
      <c r="E337" s="11" t="s">
        <v>782</v>
      </c>
      <c r="F337" s="11" t="s">
        <v>783</v>
      </c>
      <c r="G337" s="11"/>
      <c r="H337" s="11" t="s">
        <v>632</v>
      </c>
      <c r="I337" s="11"/>
      <c r="J337" s="11"/>
      <c r="K337" s="11" t="s">
        <v>533</v>
      </c>
      <c r="L337" s="11">
        <v>0</v>
      </c>
      <c r="M337" s="27">
        <v>0</v>
      </c>
      <c r="N337" s="27">
        <v>7</v>
      </c>
      <c r="P337" s="28">
        <f>Table1[[#This Row],[Real Sell ]]+Table1[[#This Row],[Shipping Income]]</f>
        <v>7</v>
      </c>
      <c r="Q337" s="28">
        <v>0.7</v>
      </c>
      <c r="S337" s="26">
        <f t="shared" si="49"/>
        <v>3.0199999999999996</v>
      </c>
      <c r="T337" s="27">
        <f>Table1[[#This Row],[Unit Price]]+Table1[[#This Row],[Shipping Expense]]+Table1[[#This Row],[Amazon fees]]</f>
        <v>3.7199999999999998</v>
      </c>
      <c r="U337" s="26">
        <f>Table1[[#This Row],[Total income]]-Table1[[#This Row],[Total Expense]]</f>
        <v>3.2800000000000002</v>
      </c>
      <c r="V337" s="26">
        <f t="shared" si="51"/>
        <v>5.1707999999999998</v>
      </c>
      <c r="X337" s="2">
        <f>Table1[[#This Row],[Unit Price]]*Table1[[#This Row],[Quantity in Stock]]</f>
        <v>0</v>
      </c>
      <c r="Z337" s="29">
        <f t="shared" si="52"/>
        <v>0</v>
      </c>
      <c r="AC337" s="17">
        <f t="shared" si="46"/>
        <v>0</v>
      </c>
      <c r="AD337" s="18">
        <f t="shared" si="47"/>
        <v>0</v>
      </c>
      <c r="AE337" s="18">
        <f t="shared" si="48"/>
        <v>0</v>
      </c>
      <c r="AF337" s="18">
        <f t="shared" ref="AF337:AF398" si="53">Y337*AA337+AC337</f>
        <v>0</v>
      </c>
      <c r="AG337" s="30">
        <f t="shared" si="50"/>
        <v>0</v>
      </c>
      <c r="AI337" s="11"/>
      <c r="AJ337" s="11"/>
      <c r="AK337" s="11"/>
      <c r="AL337" s="11"/>
      <c r="AN337" s="11"/>
      <c r="AO337" s="11"/>
      <c r="AP337" s="11"/>
    </row>
    <row r="338" spans="2:42" ht="13.5" customHeight="1">
      <c r="B338" s="11" t="s">
        <v>780</v>
      </c>
      <c r="C338" s="11" t="s">
        <v>582</v>
      </c>
      <c r="D338" s="11" t="s">
        <v>781</v>
      </c>
      <c r="E338" s="11" t="s">
        <v>782</v>
      </c>
      <c r="F338" s="11" t="s">
        <v>784</v>
      </c>
      <c r="G338" s="11"/>
      <c r="H338" s="11" t="s">
        <v>593</v>
      </c>
      <c r="I338" s="11"/>
      <c r="J338" s="11"/>
      <c r="K338" s="11" t="s">
        <v>533</v>
      </c>
      <c r="L338" s="11">
        <v>0</v>
      </c>
      <c r="M338" s="27">
        <v>0</v>
      </c>
      <c r="N338" s="27">
        <v>7</v>
      </c>
      <c r="O338" s="28">
        <v>4.5</v>
      </c>
      <c r="P338" s="28">
        <f>Table1[[#This Row],[Real Sell ]]+Table1[[#This Row],[Shipping Income]]</f>
        <v>11.5</v>
      </c>
      <c r="Q338" s="28">
        <v>0.7</v>
      </c>
      <c r="R338" s="28">
        <v>3.5</v>
      </c>
      <c r="S338" s="26">
        <f t="shared" si="49"/>
        <v>0</v>
      </c>
      <c r="T338" s="27">
        <f>Table1[[#This Row],[Unit Price]]+Table1[[#This Row],[Shipping Expense]]+Table1[[#This Row],[Amazon fees]]</f>
        <v>4.2</v>
      </c>
      <c r="U338" s="26">
        <f>Table1[[#This Row],[Total income]]-Table1[[#This Row],[Total Expense]]</f>
        <v>7.3</v>
      </c>
      <c r="V338" s="26">
        <f t="shared" si="51"/>
        <v>5.46</v>
      </c>
      <c r="X338" s="2">
        <f>Table1[[#This Row],[Unit Price]]*Table1[[#This Row],[Quantity in Stock]]</f>
        <v>0</v>
      </c>
      <c r="Z338" s="29">
        <f t="shared" si="52"/>
        <v>0</v>
      </c>
      <c r="AC338" s="17">
        <f t="shared" si="46"/>
        <v>0</v>
      </c>
      <c r="AD338" s="18">
        <f t="shared" si="47"/>
        <v>0</v>
      </c>
      <c r="AE338" s="18">
        <f t="shared" si="48"/>
        <v>0</v>
      </c>
      <c r="AF338" s="18">
        <f t="shared" si="53"/>
        <v>0</v>
      </c>
      <c r="AG338" s="30">
        <f t="shared" si="50"/>
        <v>0</v>
      </c>
      <c r="AI338" s="11"/>
      <c r="AJ338" s="11"/>
      <c r="AK338" s="11"/>
      <c r="AL338" s="11"/>
      <c r="AN338" s="11"/>
      <c r="AO338" s="11"/>
      <c r="AP338" s="11"/>
    </row>
    <row r="339" spans="2:42" ht="13.5" customHeight="1">
      <c r="B339" s="11" t="s">
        <v>785</v>
      </c>
      <c r="C339" s="11" t="s">
        <v>786</v>
      </c>
      <c r="D339" s="11" t="s">
        <v>1010</v>
      </c>
      <c r="E339" s="11" t="s">
        <v>787</v>
      </c>
      <c r="F339" s="11" t="s">
        <v>258</v>
      </c>
      <c r="G339" s="11"/>
      <c r="H339" s="11" t="s">
        <v>593</v>
      </c>
      <c r="I339" s="11"/>
      <c r="J339" s="11"/>
      <c r="K339" s="11" t="s">
        <v>587</v>
      </c>
      <c r="L339" s="11">
        <v>0</v>
      </c>
      <c r="M339" s="27">
        <v>0</v>
      </c>
      <c r="N339" s="27">
        <v>6</v>
      </c>
      <c r="O339" s="28">
        <v>4.62</v>
      </c>
      <c r="P339" s="28">
        <f>Table1[[#This Row],[Real Sell ]]+Table1[[#This Row],[Shipping Income]]</f>
        <v>10.620000000000001</v>
      </c>
      <c r="Q339" s="28">
        <v>1.1200000000000001</v>
      </c>
      <c r="R339" s="28">
        <v>3.5</v>
      </c>
      <c r="S339" s="26">
        <f t="shared" si="49"/>
        <v>0</v>
      </c>
      <c r="T339" s="27">
        <f>Table1[[#This Row],[Unit Price]]+Table1[[#This Row],[Shipping Expense]]+Table1[[#This Row],[Amazon fees]]</f>
        <v>4.62</v>
      </c>
      <c r="U339" s="26">
        <f>Table1[[#This Row],[Total income]]-Table1[[#This Row],[Total Expense]]</f>
        <v>6.0000000000000009</v>
      </c>
      <c r="V339" s="26">
        <f t="shared" si="51"/>
        <v>6.0060000000000002</v>
      </c>
      <c r="X339" s="2">
        <f>Table1[[#This Row],[Unit Price]]*Table1[[#This Row],[Quantity in Stock]]</f>
        <v>0</v>
      </c>
      <c r="Z339" s="29">
        <f t="shared" si="52"/>
        <v>0</v>
      </c>
      <c r="AC339" s="17">
        <f t="shared" si="46"/>
        <v>0</v>
      </c>
      <c r="AD339" s="18">
        <f t="shared" si="47"/>
        <v>0</v>
      </c>
      <c r="AE339" s="18">
        <f t="shared" si="48"/>
        <v>0</v>
      </c>
      <c r="AF339" s="18">
        <f t="shared" si="53"/>
        <v>0</v>
      </c>
      <c r="AG339" s="30">
        <f t="shared" si="50"/>
        <v>0</v>
      </c>
      <c r="AI339" s="11"/>
      <c r="AJ339" s="11"/>
      <c r="AK339" s="11"/>
      <c r="AL339" s="11"/>
      <c r="AN339" s="11"/>
      <c r="AO339" s="11"/>
      <c r="AP339" s="11"/>
    </row>
    <row r="340" spans="2:42" ht="13.5" customHeight="1">
      <c r="B340" s="11" t="s">
        <v>785</v>
      </c>
      <c r="C340" s="11" t="s">
        <v>786</v>
      </c>
      <c r="D340" s="11" t="s">
        <v>1010</v>
      </c>
      <c r="E340" s="11" t="s">
        <v>787</v>
      </c>
      <c r="F340" s="11" t="s">
        <v>788</v>
      </c>
      <c r="G340" s="11"/>
      <c r="H340" s="11" t="s">
        <v>632</v>
      </c>
      <c r="I340" s="11"/>
      <c r="J340" s="11"/>
      <c r="K340" s="11" t="s">
        <v>587</v>
      </c>
      <c r="L340" s="11">
        <v>0</v>
      </c>
      <c r="M340" s="27">
        <v>0</v>
      </c>
      <c r="N340" s="27">
        <v>6.5</v>
      </c>
      <c r="P340" s="28">
        <f>Table1[[#This Row],[Real Sell ]]+Table1[[#This Row],[Shipping Income]]</f>
        <v>6.5</v>
      </c>
      <c r="Q340" s="28">
        <v>1.1200000000000001</v>
      </c>
      <c r="S340" s="26">
        <f t="shared" si="49"/>
        <v>2.56</v>
      </c>
      <c r="T340" s="27">
        <f>Table1[[#This Row],[Unit Price]]+Table1[[#This Row],[Shipping Expense]]+Table1[[#This Row],[Amazon fees]]</f>
        <v>3.68</v>
      </c>
      <c r="U340" s="26">
        <f>Table1[[#This Row],[Total income]]-Table1[[#This Row],[Total Expense]]</f>
        <v>2.82</v>
      </c>
      <c r="V340" s="26">
        <f t="shared" si="51"/>
        <v>5.1151999999999997</v>
      </c>
      <c r="X340" s="2">
        <f>Table1[[#This Row],[Unit Price]]*Table1[[#This Row],[Quantity in Stock]]</f>
        <v>0</v>
      </c>
      <c r="Z340" s="29">
        <f t="shared" si="52"/>
        <v>0</v>
      </c>
      <c r="AC340" s="17">
        <f t="shared" si="46"/>
        <v>0</v>
      </c>
      <c r="AD340" s="18">
        <f t="shared" si="47"/>
        <v>0</v>
      </c>
      <c r="AE340" s="18">
        <f t="shared" si="48"/>
        <v>0</v>
      </c>
      <c r="AF340" s="18">
        <f t="shared" si="53"/>
        <v>0</v>
      </c>
      <c r="AG340" s="30">
        <f t="shared" si="50"/>
        <v>0</v>
      </c>
      <c r="AI340" s="11"/>
      <c r="AJ340" s="11"/>
      <c r="AK340" s="11"/>
      <c r="AL340" s="11"/>
      <c r="AN340" s="11"/>
      <c r="AO340" s="11"/>
      <c r="AP340" s="11"/>
    </row>
    <row r="341" spans="2:42" ht="13.5" customHeight="1">
      <c r="B341" s="11" t="s">
        <v>789</v>
      </c>
      <c r="C341" s="11" t="s">
        <v>790</v>
      </c>
      <c r="D341" s="11" t="s">
        <v>791</v>
      </c>
      <c r="E341" s="11" t="s">
        <v>792</v>
      </c>
      <c r="F341" s="11" t="s">
        <v>793</v>
      </c>
      <c r="G341" s="11"/>
      <c r="H341" s="11" t="s">
        <v>632</v>
      </c>
      <c r="I341" s="11"/>
      <c r="J341" s="11"/>
      <c r="K341" s="11" t="s">
        <v>543</v>
      </c>
      <c r="L341" s="11">
        <v>7.5</v>
      </c>
      <c r="M341" s="27">
        <v>0</v>
      </c>
      <c r="N341" s="27">
        <v>50</v>
      </c>
      <c r="P341" s="28">
        <f>Table1[[#This Row],[Real Sell ]]+Table1[[#This Row],[Shipping Income]]</f>
        <v>50</v>
      </c>
      <c r="Q341" s="28">
        <v>18.920000000000002</v>
      </c>
      <c r="S341" s="26">
        <f t="shared" si="49"/>
        <v>6.1549999999999994</v>
      </c>
      <c r="T341" s="27">
        <f>Table1[[#This Row],[Unit Price]]+Table1[[#This Row],[Shipping Expense]]+Table1[[#This Row],[Amazon fees]]</f>
        <v>25.075000000000003</v>
      </c>
      <c r="U341" s="26">
        <f>Table1[[#This Row],[Total income]]-Table1[[#This Row],[Total Expense]]</f>
        <v>24.924999999999997</v>
      </c>
      <c r="V341" s="26">
        <f t="shared" si="51"/>
        <v>30.842250000000003</v>
      </c>
      <c r="X341" s="2">
        <f>Table1[[#This Row],[Unit Price]]*Table1[[#This Row],[Quantity in Stock]]</f>
        <v>0</v>
      </c>
      <c r="Z341" s="29">
        <f t="shared" si="52"/>
        <v>0</v>
      </c>
      <c r="AC341" s="17">
        <f t="shared" si="46"/>
        <v>0</v>
      </c>
      <c r="AD341" s="18">
        <f t="shared" si="47"/>
        <v>0</v>
      </c>
      <c r="AE341" s="18">
        <f t="shared" si="48"/>
        <v>0</v>
      </c>
      <c r="AF341" s="18">
        <f t="shared" si="53"/>
        <v>0</v>
      </c>
      <c r="AG341" s="30">
        <f t="shared" si="50"/>
        <v>0</v>
      </c>
      <c r="AI341" s="11"/>
      <c r="AJ341" s="11"/>
      <c r="AK341" s="11"/>
      <c r="AL341" s="11"/>
      <c r="AN341" s="11"/>
      <c r="AO341" s="11"/>
      <c r="AP341" s="11"/>
    </row>
    <row r="342" spans="2:42" ht="13.5" customHeight="1">
      <c r="B342" s="11" t="s">
        <v>789</v>
      </c>
      <c r="C342" s="11" t="s">
        <v>790</v>
      </c>
      <c r="D342" s="11" t="s">
        <v>791</v>
      </c>
      <c r="E342" s="11" t="s">
        <v>794</v>
      </c>
      <c r="F342" s="11" t="s">
        <v>458</v>
      </c>
      <c r="G342" s="11"/>
      <c r="H342" s="11" t="s">
        <v>593</v>
      </c>
      <c r="I342" s="11"/>
      <c r="J342" s="11"/>
      <c r="K342" s="11" t="s">
        <v>543</v>
      </c>
      <c r="L342" s="11">
        <v>7.5</v>
      </c>
      <c r="M342" s="27">
        <v>0</v>
      </c>
      <c r="N342" s="27">
        <v>48</v>
      </c>
      <c r="O342" s="28">
        <v>8.82</v>
      </c>
      <c r="P342" s="28">
        <f>Table1[[#This Row],[Real Sell ]]+Table1[[#This Row],[Shipping Income]]</f>
        <v>56.82</v>
      </c>
      <c r="Q342" s="28">
        <v>18.920000000000002</v>
      </c>
      <c r="R342" s="28">
        <v>9.5</v>
      </c>
      <c r="S342" s="26">
        <f t="shared" si="49"/>
        <v>0</v>
      </c>
      <c r="T342" s="27">
        <f>Table1[[#This Row],[Unit Price]]+Table1[[#This Row],[Shipping Expense]]+Table1[[#This Row],[Amazon fees]]</f>
        <v>28.42</v>
      </c>
      <c r="U342" s="26">
        <f>Table1[[#This Row],[Total income]]-Table1[[#This Row],[Total Expense]]</f>
        <v>28.4</v>
      </c>
      <c r="V342" s="26">
        <f t="shared" si="51"/>
        <v>34.956600000000002</v>
      </c>
      <c r="X342" s="2">
        <f>Table1[[#This Row],[Unit Price]]*Table1[[#This Row],[Quantity in Stock]]</f>
        <v>0</v>
      </c>
      <c r="Z342" s="29">
        <f t="shared" si="52"/>
        <v>0</v>
      </c>
      <c r="AC342" s="17">
        <f t="shared" si="46"/>
        <v>0</v>
      </c>
      <c r="AD342" s="18">
        <f t="shared" si="47"/>
        <v>0</v>
      </c>
      <c r="AE342" s="18">
        <f t="shared" si="48"/>
        <v>0</v>
      </c>
      <c r="AF342" s="18">
        <f t="shared" si="53"/>
        <v>0</v>
      </c>
      <c r="AG342" s="30">
        <f t="shared" si="50"/>
        <v>0</v>
      </c>
      <c r="AI342" s="11"/>
      <c r="AJ342" s="11"/>
      <c r="AK342" s="11"/>
      <c r="AL342" s="11"/>
      <c r="AN342" s="11"/>
      <c r="AO342" s="11"/>
      <c r="AP342" s="11"/>
    </row>
    <row r="343" spans="2:42" ht="13.5" customHeight="1">
      <c r="B343" s="11" t="s">
        <v>795</v>
      </c>
      <c r="C343" s="11" t="s">
        <v>796</v>
      </c>
      <c r="D343" s="11" t="s">
        <v>797</v>
      </c>
      <c r="E343" s="11" t="s">
        <v>798</v>
      </c>
      <c r="F343" s="11" t="s">
        <v>799</v>
      </c>
      <c r="G343" s="11"/>
      <c r="H343" s="11" t="s">
        <v>632</v>
      </c>
      <c r="I343" s="11"/>
      <c r="J343" s="11"/>
      <c r="K343" s="11" t="s">
        <v>533</v>
      </c>
      <c r="L343" s="11">
        <v>0</v>
      </c>
      <c r="M343" s="27">
        <v>0</v>
      </c>
      <c r="N343" s="27">
        <v>7.99</v>
      </c>
      <c r="P343" s="28">
        <f>Table1[[#This Row],[Real Sell ]]+Table1[[#This Row],[Shipping Income]]</f>
        <v>7.99</v>
      </c>
      <c r="Q343" s="28">
        <v>2.75</v>
      </c>
      <c r="S343" s="26">
        <f t="shared" si="49"/>
        <v>3.0199999999999996</v>
      </c>
      <c r="T343" s="27">
        <f>Table1[[#This Row],[Unit Price]]+Table1[[#This Row],[Shipping Expense]]+Table1[[#This Row],[Amazon fees]]</f>
        <v>5.77</v>
      </c>
      <c r="U343" s="26">
        <f>Table1[[#This Row],[Total income]]-Table1[[#This Row],[Total Expense]]</f>
        <v>2.2200000000000006</v>
      </c>
      <c r="V343" s="26">
        <f t="shared" si="51"/>
        <v>7.0970999999999993</v>
      </c>
      <c r="X343" s="2">
        <f>Table1[[#This Row],[Unit Price]]*Table1[[#This Row],[Quantity in Stock]]</f>
        <v>0</v>
      </c>
      <c r="Z343" s="29">
        <f t="shared" si="52"/>
        <v>0</v>
      </c>
      <c r="AC343" s="17">
        <f t="shared" si="46"/>
        <v>0</v>
      </c>
      <c r="AD343" s="18">
        <f t="shared" si="47"/>
        <v>0</v>
      </c>
      <c r="AE343" s="18">
        <f t="shared" si="48"/>
        <v>0</v>
      </c>
      <c r="AF343" s="18">
        <f t="shared" si="53"/>
        <v>0</v>
      </c>
      <c r="AG343" s="30">
        <f t="shared" si="50"/>
        <v>0</v>
      </c>
      <c r="AI343" s="11"/>
      <c r="AJ343" s="11"/>
      <c r="AK343" s="11"/>
      <c r="AL343" s="11"/>
      <c r="AN343" s="11"/>
      <c r="AO343" s="11"/>
      <c r="AP343" s="11"/>
    </row>
    <row r="344" spans="2:42" ht="13.5" customHeight="1">
      <c r="B344" s="11" t="s">
        <v>795</v>
      </c>
      <c r="C344" s="11" t="s">
        <v>796</v>
      </c>
      <c r="D344" s="11" t="s">
        <v>797</v>
      </c>
      <c r="E344" s="11" t="s">
        <v>798</v>
      </c>
      <c r="F344" s="11" t="s">
        <v>127</v>
      </c>
      <c r="G344" s="11"/>
      <c r="H344" s="11" t="s">
        <v>593</v>
      </c>
      <c r="I344" s="11"/>
      <c r="J344" s="11"/>
      <c r="K344" s="11" t="s">
        <v>533</v>
      </c>
      <c r="L344" s="11">
        <v>0</v>
      </c>
      <c r="M344" s="27">
        <v>0</v>
      </c>
      <c r="N344" s="27">
        <v>7.99</v>
      </c>
      <c r="O344" s="28">
        <v>4.6399999999999997</v>
      </c>
      <c r="P344" s="28">
        <f>Table1[[#This Row],[Real Sell ]]+Table1[[#This Row],[Shipping Income]]</f>
        <v>12.629999999999999</v>
      </c>
      <c r="Q344" s="28">
        <v>2.75</v>
      </c>
      <c r="R344" s="28">
        <v>3.5</v>
      </c>
      <c r="S344" s="26">
        <f t="shared" si="49"/>
        <v>0</v>
      </c>
      <c r="T344" s="27">
        <f>Table1[[#This Row],[Unit Price]]+Table1[[#This Row],[Shipping Expense]]+Table1[[#This Row],[Amazon fees]]</f>
        <v>6.25</v>
      </c>
      <c r="U344" s="26">
        <f>Table1[[#This Row],[Total income]]-Table1[[#This Row],[Total Expense]]</f>
        <v>6.379999999999999</v>
      </c>
      <c r="V344" s="26">
        <f t="shared" si="51"/>
        <v>7.6875</v>
      </c>
      <c r="X344" s="2">
        <f>Table1[[#This Row],[Unit Price]]*Table1[[#This Row],[Quantity in Stock]]</f>
        <v>0</v>
      </c>
      <c r="Z344" s="29">
        <f t="shared" si="52"/>
        <v>0</v>
      </c>
      <c r="AC344" s="17">
        <f t="shared" si="46"/>
        <v>0</v>
      </c>
      <c r="AD344" s="18">
        <f t="shared" si="47"/>
        <v>0</v>
      </c>
      <c r="AE344" s="18">
        <f t="shared" si="48"/>
        <v>0</v>
      </c>
      <c r="AF344" s="18">
        <f t="shared" si="53"/>
        <v>0</v>
      </c>
      <c r="AG344" s="30">
        <f t="shared" si="50"/>
        <v>0</v>
      </c>
      <c r="AI344" s="11"/>
      <c r="AJ344" s="11"/>
      <c r="AK344" s="11"/>
      <c r="AL344" s="11"/>
      <c r="AN344" s="11"/>
      <c r="AO344" s="11"/>
      <c r="AP344" s="11"/>
    </row>
    <row r="345" spans="2:42" ht="13.5" customHeight="1">
      <c r="B345" s="11" t="s">
        <v>800</v>
      </c>
      <c r="C345" s="11" t="s">
        <v>801</v>
      </c>
      <c r="D345" s="11" t="s">
        <v>802</v>
      </c>
      <c r="E345" s="11" t="s">
        <v>803</v>
      </c>
      <c r="F345" s="11" t="s">
        <v>804</v>
      </c>
      <c r="G345" s="11"/>
      <c r="H345" s="11" t="s">
        <v>593</v>
      </c>
      <c r="I345" s="11"/>
      <c r="J345" s="11"/>
      <c r="K345" s="11" t="s">
        <v>587</v>
      </c>
      <c r="L345" s="11">
        <v>0</v>
      </c>
      <c r="M345" s="27">
        <v>0</v>
      </c>
      <c r="N345" s="27">
        <v>4.5</v>
      </c>
      <c r="O345" s="28">
        <v>4.6399999999999997</v>
      </c>
      <c r="P345" s="28">
        <f>Table1[[#This Row],[Real Sell ]]+Table1[[#This Row],[Shipping Income]]</f>
        <v>9.14</v>
      </c>
      <c r="Q345" s="28">
        <v>0.46</v>
      </c>
      <c r="R345" s="28">
        <v>3.5</v>
      </c>
      <c r="S345" s="26">
        <f t="shared" si="49"/>
        <v>0</v>
      </c>
      <c r="T345" s="27">
        <f>Table1[[#This Row],[Unit Price]]+Table1[[#This Row],[Shipping Expense]]+Table1[[#This Row],[Amazon fees]]</f>
        <v>3.96</v>
      </c>
      <c r="U345" s="26">
        <f>Table1[[#This Row],[Total income]]-Table1[[#This Row],[Total Expense]]</f>
        <v>5.1800000000000006</v>
      </c>
      <c r="V345" s="26">
        <f t="shared" si="51"/>
        <v>5.5044000000000004</v>
      </c>
      <c r="X345" s="2">
        <f>Table1[[#This Row],[Unit Price]]*Table1[[#This Row],[Quantity in Stock]]</f>
        <v>0</v>
      </c>
      <c r="Z345" s="29">
        <f t="shared" si="52"/>
        <v>0</v>
      </c>
      <c r="AC345" s="17">
        <f t="shared" si="46"/>
        <v>0</v>
      </c>
      <c r="AD345" s="18">
        <f t="shared" si="47"/>
        <v>0</v>
      </c>
      <c r="AE345" s="18">
        <f t="shared" si="48"/>
        <v>0</v>
      </c>
      <c r="AF345" s="18">
        <f t="shared" si="53"/>
        <v>0</v>
      </c>
      <c r="AG345" s="30">
        <f t="shared" si="50"/>
        <v>0</v>
      </c>
      <c r="AI345" s="11"/>
      <c r="AJ345" s="11"/>
      <c r="AK345" s="11"/>
      <c r="AL345" s="11"/>
      <c r="AN345" s="11"/>
      <c r="AO345" s="11"/>
      <c r="AP345" s="11"/>
    </row>
    <row r="346" spans="2:42" ht="13.5" customHeight="1">
      <c r="B346" s="11" t="s">
        <v>800</v>
      </c>
      <c r="C346" s="11" t="s">
        <v>801</v>
      </c>
      <c r="D346" s="11" t="s">
        <v>802</v>
      </c>
      <c r="E346" s="11" t="s">
        <v>803</v>
      </c>
      <c r="F346" s="11" t="s">
        <v>805</v>
      </c>
      <c r="G346" s="11"/>
      <c r="H346" s="11" t="s">
        <v>632</v>
      </c>
      <c r="I346" s="11"/>
      <c r="J346" s="11"/>
      <c r="K346" s="11" t="s">
        <v>587</v>
      </c>
      <c r="L346" s="11">
        <v>0</v>
      </c>
      <c r="M346" s="27">
        <v>0</v>
      </c>
      <c r="N346" s="27">
        <v>4.5</v>
      </c>
      <c r="P346" s="28">
        <f>Table1[[#This Row],[Real Sell ]]+Table1[[#This Row],[Shipping Income]]</f>
        <v>4.5</v>
      </c>
      <c r="Q346" s="28">
        <v>0.46</v>
      </c>
      <c r="S346" s="26">
        <f t="shared" si="49"/>
        <v>2.56</v>
      </c>
      <c r="T346" s="27">
        <f>Table1[[#This Row],[Unit Price]]+Table1[[#This Row],[Shipping Expense]]+Table1[[#This Row],[Amazon fees]]</f>
        <v>3.02</v>
      </c>
      <c r="U346" s="26">
        <f>Table1[[#This Row],[Total income]]-Table1[[#This Row],[Total Expense]]</f>
        <v>1.48</v>
      </c>
      <c r="V346" s="26">
        <f t="shared" si="51"/>
        <v>4.1978</v>
      </c>
      <c r="X346" s="2">
        <f>Table1[[#This Row],[Unit Price]]*Table1[[#This Row],[Quantity in Stock]]</f>
        <v>0</v>
      </c>
      <c r="Z346" s="29">
        <f t="shared" si="52"/>
        <v>0</v>
      </c>
      <c r="AC346" s="17">
        <f t="shared" si="46"/>
        <v>0</v>
      </c>
      <c r="AD346" s="18">
        <f t="shared" si="47"/>
        <v>0</v>
      </c>
      <c r="AE346" s="18">
        <f t="shared" si="48"/>
        <v>0</v>
      </c>
      <c r="AF346" s="18">
        <f t="shared" si="53"/>
        <v>0</v>
      </c>
      <c r="AG346" s="30">
        <f t="shared" si="50"/>
        <v>0</v>
      </c>
      <c r="AI346" s="11"/>
      <c r="AJ346" s="11"/>
      <c r="AK346" s="11"/>
      <c r="AL346" s="11"/>
      <c r="AN346" s="11"/>
      <c r="AO346" s="11"/>
      <c r="AP346" s="11"/>
    </row>
    <row r="347" spans="2:42" ht="13.5" customHeight="1">
      <c r="B347" s="11" t="s">
        <v>806</v>
      </c>
      <c r="C347" s="11" t="s">
        <v>807</v>
      </c>
      <c r="D347" s="11" t="s">
        <v>808</v>
      </c>
      <c r="E347" s="11" t="s">
        <v>809</v>
      </c>
      <c r="F347" s="11" t="s">
        <v>810</v>
      </c>
      <c r="G347" s="11"/>
      <c r="H347" s="11" t="s">
        <v>632</v>
      </c>
      <c r="I347" s="11"/>
      <c r="J347" s="11"/>
      <c r="K347" s="11" t="s">
        <v>543</v>
      </c>
      <c r="L347" s="11">
        <v>7.5</v>
      </c>
      <c r="M347" s="27">
        <v>0</v>
      </c>
      <c r="N347" s="27">
        <v>55.95</v>
      </c>
      <c r="P347" s="28">
        <f>Table1[[#This Row],[Real Sell ]]+Table1[[#This Row],[Shipping Income]]</f>
        <v>55.95</v>
      </c>
      <c r="Q347" s="28">
        <v>18.920000000000002</v>
      </c>
      <c r="S347" s="26">
        <f t="shared" si="49"/>
        <v>6.1549999999999994</v>
      </c>
      <c r="T347" s="27">
        <f>Table1[[#This Row],[Unit Price]]+Table1[[#This Row],[Shipping Expense]]+Table1[[#This Row],[Amazon fees]]</f>
        <v>25.075000000000003</v>
      </c>
      <c r="U347" s="26">
        <f>Table1[[#This Row],[Total income]]-Table1[[#This Row],[Total Expense]]</f>
        <v>30.875</v>
      </c>
      <c r="V347" s="26">
        <f t="shared" si="51"/>
        <v>30.842250000000003</v>
      </c>
      <c r="X347" s="2">
        <f>Table1[[#This Row],[Unit Price]]*Table1[[#This Row],[Quantity in Stock]]</f>
        <v>0</v>
      </c>
      <c r="Z347" s="29">
        <f t="shared" si="52"/>
        <v>0</v>
      </c>
      <c r="AC347" s="17">
        <f t="shared" si="46"/>
        <v>0</v>
      </c>
      <c r="AD347" s="18">
        <f t="shared" si="47"/>
        <v>0</v>
      </c>
      <c r="AE347" s="18">
        <f t="shared" si="48"/>
        <v>0</v>
      </c>
      <c r="AF347" s="18">
        <f t="shared" si="53"/>
        <v>0</v>
      </c>
      <c r="AG347" s="30">
        <f t="shared" si="50"/>
        <v>0</v>
      </c>
      <c r="AI347" s="11"/>
      <c r="AJ347" s="11"/>
      <c r="AK347" s="11"/>
      <c r="AL347" s="11"/>
      <c r="AN347" s="11"/>
      <c r="AO347" s="11"/>
      <c r="AP347" s="11"/>
    </row>
    <row r="348" spans="2:42" ht="13.5" customHeight="1">
      <c r="B348" s="11" t="s">
        <v>806</v>
      </c>
      <c r="C348" s="11" t="s">
        <v>807</v>
      </c>
      <c r="D348" s="11" t="s">
        <v>808</v>
      </c>
      <c r="E348" s="11" t="s">
        <v>809</v>
      </c>
      <c r="F348" s="11" t="s">
        <v>811</v>
      </c>
      <c r="G348" s="11"/>
      <c r="H348" s="11" t="s">
        <v>593</v>
      </c>
      <c r="I348" s="11"/>
      <c r="J348" s="11"/>
      <c r="K348" s="11" t="s">
        <v>543</v>
      </c>
      <c r="L348" s="11">
        <v>7.5</v>
      </c>
      <c r="M348" s="27">
        <v>0</v>
      </c>
      <c r="N348" s="27">
        <v>50</v>
      </c>
      <c r="O348" s="28">
        <v>8.77</v>
      </c>
      <c r="P348" s="28">
        <f>Table1[[#This Row],[Real Sell ]]+Table1[[#This Row],[Shipping Income]]</f>
        <v>58.769999999999996</v>
      </c>
      <c r="Q348" s="28">
        <v>18.920000000000002</v>
      </c>
      <c r="R348" s="28">
        <v>9.5</v>
      </c>
      <c r="S348" s="26">
        <f t="shared" si="49"/>
        <v>0</v>
      </c>
      <c r="T348" s="27">
        <f>Table1[[#This Row],[Unit Price]]+Table1[[#This Row],[Shipping Expense]]+Table1[[#This Row],[Amazon fees]]</f>
        <v>28.42</v>
      </c>
      <c r="U348" s="26">
        <f>Table1[[#This Row],[Total income]]-Table1[[#This Row],[Total Expense]]</f>
        <v>30.349999999999994</v>
      </c>
      <c r="V348" s="26">
        <f t="shared" si="51"/>
        <v>34.956600000000002</v>
      </c>
      <c r="X348" s="2">
        <f>Table1[[#This Row],[Unit Price]]*Table1[[#This Row],[Quantity in Stock]]</f>
        <v>0</v>
      </c>
      <c r="Z348" s="29">
        <f t="shared" si="52"/>
        <v>0</v>
      </c>
      <c r="AC348" s="17">
        <f t="shared" si="46"/>
        <v>0</v>
      </c>
      <c r="AD348" s="18">
        <f t="shared" si="47"/>
        <v>0</v>
      </c>
      <c r="AE348" s="18">
        <f t="shared" si="48"/>
        <v>0</v>
      </c>
      <c r="AF348" s="18">
        <f t="shared" si="53"/>
        <v>0</v>
      </c>
      <c r="AG348" s="30">
        <f t="shared" si="50"/>
        <v>0</v>
      </c>
      <c r="AI348" s="11"/>
      <c r="AJ348" s="11"/>
      <c r="AK348" s="11"/>
      <c r="AL348" s="11"/>
      <c r="AN348" s="11"/>
      <c r="AO348" s="11"/>
      <c r="AP348" s="11"/>
    </row>
    <row r="349" spans="2:42" ht="13.5" customHeight="1">
      <c r="B349" s="11" t="s">
        <v>812</v>
      </c>
      <c r="C349" s="11" t="s">
        <v>813</v>
      </c>
      <c r="D349" s="11" t="s">
        <v>814</v>
      </c>
      <c r="E349" s="11" t="s">
        <v>815</v>
      </c>
      <c r="F349" s="11" t="s">
        <v>816</v>
      </c>
      <c r="G349" s="11"/>
      <c r="H349" s="11" t="s">
        <v>593</v>
      </c>
      <c r="I349" s="11"/>
      <c r="J349" s="11"/>
      <c r="K349" s="11" t="s">
        <v>543</v>
      </c>
      <c r="L349" s="11">
        <v>7.5</v>
      </c>
      <c r="M349" s="27">
        <v>0</v>
      </c>
      <c r="N349" s="27">
        <v>35.51</v>
      </c>
      <c r="O349" s="28">
        <v>9.44</v>
      </c>
      <c r="P349" s="28">
        <f>Table1[[#This Row],[Real Sell ]]+Table1[[#This Row],[Shipping Income]]</f>
        <v>44.949999999999996</v>
      </c>
      <c r="Q349" s="28">
        <v>18.920000000000002</v>
      </c>
      <c r="R349" s="28">
        <v>9.5</v>
      </c>
      <c r="S349" s="26">
        <f t="shared" si="49"/>
        <v>0</v>
      </c>
      <c r="T349" s="27">
        <f>Table1[[#This Row],[Unit Price]]+Table1[[#This Row],[Shipping Expense]]+Table1[[#This Row],[Amazon fees]]</f>
        <v>28.42</v>
      </c>
      <c r="U349" s="26">
        <f>Table1[[#This Row],[Total income]]-Table1[[#This Row],[Total Expense]]</f>
        <v>16.529999999999994</v>
      </c>
      <c r="V349" s="26">
        <f t="shared" si="51"/>
        <v>34.956600000000002</v>
      </c>
      <c r="X349" s="2">
        <f>Table1[[#This Row],[Unit Price]]*Table1[[#This Row],[Quantity in Stock]]</f>
        <v>0</v>
      </c>
      <c r="Z349" s="29">
        <f t="shared" si="52"/>
        <v>0</v>
      </c>
      <c r="AC349" s="17">
        <f t="shared" si="46"/>
        <v>0</v>
      </c>
      <c r="AD349" s="18">
        <f t="shared" si="47"/>
        <v>0</v>
      </c>
      <c r="AE349" s="18">
        <f t="shared" si="48"/>
        <v>0</v>
      </c>
      <c r="AF349" s="18">
        <f t="shared" si="53"/>
        <v>0</v>
      </c>
      <c r="AG349" s="30">
        <f t="shared" si="50"/>
        <v>0</v>
      </c>
      <c r="AI349" s="11"/>
      <c r="AJ349" s="11"/>
      <c r="AK349" s="11"/>
      <c r="AL349" s="11"/>
      <c r="AN349" s="11"/>
      <c r="AO349" s="11"/>
      <c r="AP349" s="11"/>
    </row>
    <row r="350" spans="2:42" ht="13.5" customHeight="1">
      <c r="B350" s="11" t="s">
        <v>812</v>
      </c>
      <c r="C350" s="11" t="s">
        <v>813</v>
      </c>
      <c r="D350" s="11" t="s">
        <v>814</v>
      </c>
      <c r="E350" s="11" t="s">
        <v>815</v>
      </c>
      <c r="F350" s="11" t="s">
        <v>817</v>
      </c>
      <c r="G350" s="11"/>
      <c r="H350" s="11" t="s">
        <v>632</v>
      </c>
      <c r="I350" s="11"/>
      <c r="J350" s="11"/>
      <c r="K350" s="11" t="s">
        <v>543</v>
      </c>
      <c r="L350" s="11">
        <v>7.5</v>
      </c>
      <c r="M350" s="27">
        <v>0</v>
      </c>
      <c r="N350" s="27">
        <v>44.55</v>
      </c>
      <c r="P350" s="28">
        <f>Table1[[#This Row],[Real Sell ]]+Table1[[#This Row],[Shipping Income]]</f>
        <v>44.55</v>
      </c>
      <c r="Q350" s="28">
        <v>18.920000000000002</v>
      </c>
      <c r="S350" s="26">
        <f t="shared" si="49"/>
        <v>6.1549999999999994</v>
      </c>
      <c r="T350" s="27">
        <f>Table1[[#This Row],[Unit Price]]+Table1[[#This Row],[Shipping Expense]]+Table1[[#This Row],[Amazon fees]]</f>
        <v>25.075000000000003</v>
      </c>
      <c r="U350" s="26">
        <f>Table1[[#This Row],[Total income]]-Table1[[#This Row],[Total Expense]]</f>
        <v>19.474999999999994</v>
      </c>
      <c r="V350" s="26">
        <f t="shared" si="51"/>
        <v>30.842250000000003</v>
      </c>
      <c r="X350" s="2">
        <f>Table1[[#This Row],[Unit Price]]*Table1[[#This Row],[Quantity in Stock]]</f>
        <v>0</v>
      </c>
      <c r="Z350" s="29">
        <f t="shared" si="52"/>
        <v>0</v>
      </c>
      <c r="AC350" s="17">
        <f t="shared" si="46"/>
        <v>0</v>
      </c>
      <c r="AD350" s="18">
        <f t="shared" si="47"/>
        <v>0</v>
      </c>
      <c r="AE350" s="18">
        <f t="shared" si="48"/>
        <v>0</v>
      </c>
      <c r="AF350" s="18">
        <f t="shared" si="53"/>
        <v>0</v>
      </c>
      <c r="AG350" s="30">
        <f t="shared" si="50"/>
        <v>0</v>
      </c>
      <c r="AI350" s="11"/>
      <c r="AJ350" s="11"/>
      <c r="AK350" s="11"/>
      <c r="AL350" s="11"/>
      <c r="AN350" s="11"/>
      <c r="AO350" s="11"/>
      <c r="AP350" s="11"/>
    </row>
    <row r="351" spans="2:42" ht="13.5" customHeight="1">
      <c r="B351" s="11" t="s">
        <v>818</v>
      </c>
      <c r="C351" s="11" t="s">
        <v>819</v>
      </c>
      <c r="D351" s="11" t="s">
        <v>820</v>
      </c>
      <c r="E351" s="11" t="s">
        <v>821</v>
      </c>
      <c r="F351" s="11" t="s">
        <v>822</v>
      </c>
      <c r="G351" s="11"/>
      <c r="H351" s="11" t="s">
        <v>593</v>
      </c>
      <c r="I351" s="11"/>
      <c r="J351" s="11"/>
      <c r="K351" s="11" t="s">
        <v>543</v>
      </c>
      <c r="L351" s="11">
        <v>7.5</v>
      </c>
      <c r="M351" s="27">
        <v>0</v>
      </c>
      <c r="N351" s="27">
        <v>61.08</v>
      </c>
      <c r="O351" s="28">
        <v>8.92</v>
      </c>
      <c r="P351" s="28">
        <f>Table1[[#This Row],[Real Sell ]]+Table1[[#This Row],[Shipping Income]]</f>
        <v>70</v>
      </c>
      <c r="Q351" s="28">
        <v>18.920000000000002</v>
      </c>
      <c r="R351" s="28">
        <v>9.5</v>
      </c>
      <c r="S351" s="26">
        <f t="shared" si="49"/>
        <v>0</v>
      </c>
      <c r="T351" s="27">
        <f>Table1[[#This Row],[Unit Price]]+Table1[[#This Row],[Shipping Expense]]+Table1[[#This Row],[Amazon fees]]</f>
        <v>28.42</v>
      </c>
      <c r="U351" s="26">
        <f>Table1[[#This Row],[Total income]]-Table1[[#This Row],[Total Expense]]</f>
        <v>41.58</v>
      </c>
      <c r="V351" s="26">
        <f t="shared" si="51"/>
        <v>34.956600000000002</v>
      </c>
      <c r="X351" s="2">
        <f>Table1[[#This Row],[Unit Price]]*Table1[[#This Row],[Quantity in Stock]]</f>
        <v>0</v>
      </c>
      <c r="Z351" s="29">
        <f t="shared" si="52"/>
        <v>0</v>
      </c>
      <c r="AC351" s="17">
        <f t="shared" si="46"/>
        <v>0</v>
      </c>
      <c r="AD351" s="18">
        <f t="shared" si="47"/>
        <v>0</v>
      </c>
      <c r="AE351" s="18">
        <f t="shared" si="48"/>
        <v>0</v>
      </c>
      <c r="AF351" s="18">
        <f t="shared" si="53"/>
        <v>0</v>
      </c>
      <c r="AG351" s="30">
        <f t="shared" si="50"/>
        <v>0</v>
      </c>
      <c r="AI351" s="11"/>
      <c r="AJ351" s="11"/>
      <c r="AK351" s="11"/>
      <c r="AL351" s="11"/>
      <c r="AN351" s="11"/>
      <c r="AO351" s="11"/>
      <c r="AP351" s="11"/>
    </row>
    <row r="352" spans="2:42" ht="13.5" customHeight="1">
      <c r="B352" s="11" t="s">
        <v>818</v>
      </c>
      <c r="C352" s="11" t="s">
        <v>819</v>
      </c>
      <c r="D352" s="11" t="s">
        <v>820</v>
      </c>
      <c r="E352" s="11" t="s">
        <v>821</v>
      </c>
      <c r="F352" s="11" t="s">
        <v>823</v>
      </c>
      <c r="G352" s="11"/>
      <c r="H352" s="11" t="s">
        <v>632</v>
      </c>
      <c r="I352" s="11"/>
      <c r="J352" s="11"/>
      <c r="K352" s="11" t="s">
        <v>543</v>
      </c>
      <c r="L352" s="11">
        <v>7.5</v>
      </c>
      <c r="M352" s="27">
        <v>0</v>
      </c>
      <c r="N352" s="27">
        <v>70</v>
      </c>
      <c r="P352" s="28">
        <f>Table1[[#This Row],[Real Sell ]]+Table1[[#This Row],[Shipping Income]]</f>
        <v>70</v>
      </c>
      <c r="Q352" s="28">
        <v>18.920000000000002</v>
      </c>
      <c r="S352" s="26">
        <f t="shared" si="49"/>
        <v>6.1549999999999994</v>
      </c>
      <c r="T352" s="27">
        <f>Table1[[#This Row],[Unit Price]]+Table1[[#This Row],[Shipping Expense]]+Table1[[#This Row],[Amazon fees]]</f>
        <v>25.075000000000003</v>
      </c>
      <c r="U352" s="26">
        <f>Table1[[#This Row],[Total income]]-Table1[[#This Row],[Total Expense]]</f>
        <v>44.924999999999997</v>
      </c>
      <c r="V352" s="26">
        <f t="shared" si="51"/>
        <v>30.842250000000003</v>
      </c>
      <c r="X352" s="2">
        <f>Table1[[#This Row],[Unit Price]]*Table1[[#This Row],[Quantity in Stock]]</f>
        <v>0</v>
      </c>
      <c r="Z352" s="29">
        <f t="shared" si="52"/>
        <v>0</v>
      </c>
      <c r="AC352" s="17">
        <f t="shared" si="46"/>
        <v>0</v>
      </c>
      <c r="AD352" s="18">
        <f t="shared" si="47"/>
        <v>0</v>
      </c>
      <c r="AE352" s="18">
        <f t="shared" si="48"/>
        <v>0</v>
      </c>
      <c r="AF352" s="18">
        <f t="shared" si="53"/>
        <v>0</v>
      </c>
      <c r="AG352" s="30">
        <f t="shared" si="50"/>
        <v>0</v>
      </c>
      <c r="AI352" s="11"/>
      <c r="AJ352" s="11"/>
      <c r="AK352" s="11"/>
      <c r="AL352" s="11"/>
      <c r="AN352" s="11"/>
      <c r="AO352" s="11"/>
      <c r="AP352" s="11"/>
    </row>
    <row r="353" spans="2:42" ht="13.5" customHeight="1">
      <c r="B353" s="1" t="s">
        <v>603</v>
      </c>
      <c r="C353" s="11" t="s">
        <v>604</v>
      </c>
      <c r="D353" s="11" t="s">
        <v>605</v>
      </c>
      <c r="E353" s="11" t="s">
        <v>606</v>
      </c>
      <c r="F353" s="11" t="s">
        <v>824</v>
      </c>
      <c r="G353" s="11"/>
      <c r="H353" s="11" t="s">
        <v>632</v>
      </c>
      <c r="I353" s="11"/>
      <c r="J353" s="11"/>
      <c r="K353" s="11" t="s">
        <v>533</v>
      </c>
      <c r="L353" s="11">
        <v>0</v>
      </c>
      <c r="M353" s="27">
        <v>0</v>
      </c>
      <c r="N353" s="27">
        <v>10.99</v>
      </c>
      <c r="P353" s="28">
        <f>Table1[[#This Row],[Real Sell ]]+Table1[[#This Row],[Shipping Income]]</f>
        <v>10.99</v>
      </c>
      <c r="Q353" s="28">
        <v>2.81</v>
      </c>
      <c r="S353" s="26">
        <f t="shared" si="49"/>
        <v>3.0199999999999996</v>
      </c>
      <c r="T353" s="27">
        <f>Table1[[#This Row],[Unit Price]]+Table1[[#This Row],[Shipping Expense]]+Table1[[#This Row],[Amazon fees]]</f>
        <v>5.83</v>
      </c>
      <c r="U353" s="26">
        <f>Table1[[#This Row],[Total income]]-Table1[[#This Row],[Total Expense]]</f>
        <v>5.16</v>
      </c>
      <c r="V353" s="26">
        <f t="shared" si="51"/>
        <v>7.1708999999999996</v>
      </c>
      <c r="X353" s="2">
        <f>Table1[[#This Row],[Unit Price]]*Table1[[#This Row],[Quantity in Stock]]</f>
        <v>0</v>
      </c>
      <c r="Z353" s="29">
        <f t="shared" si="52"/>
        <v>0</v>
      </c>
      <c r="AC353" s="17">
        <f t="shared" si="46"/>
        <v>0</v>
      </c>
      <c r="AD353" s="18">
        <f t="shared" si="47"/>
        <v>0</v>
      </c>
      <c r="AE353" s="18">
        <f t="shared" si="48"/>
        <v>0</v>
      </c>
      <c r="AF353" s="18">
        <f t="shared" si="53"/>
        <v>0</v>
      </c>
      <c r="AG353" s="30">
        <f t="shared" si="50"/>
        <v>0</v>
      </c>
      <c r="AI353" s="11"/>
      <c r="AJ353" s="11"/>
      <c r="AK353" s="11"/>
      <c r="AL353" s="11"/>
      <c r="AN353" s="11"/>
      <c r="AO353" s="11"/>
      <c r="AP353" s="11"/>
    </row>
    <row r="354" spans="2:42" ht="13.5" customHeight="1">
      <c r="B354" s="11" t="s">
        <v>825</v>
      </c>
      <c r="C354" s="11" t="s">
        <v>573</v>
      </c>
      <c r="D354" s="11" t="s">
        <v>574</v>
      </c>
      <c r="E354" s="11" t="s">
        <v>575</v>
      </c>
      <c r="F354" s="11" t="s">
        <v>826</v>
      </c>
      <c r="G354" s="11"/>
      <c r="H354" s="11" t="s">
        <v>632</v>
      </c>
      <c r="I354" s="11"/>
      <c r="J354" s="11"/>
      <c r="K354" s="11" t="s">
        <v>543</v>
      </c>
      <c r="L354" s="11">
        <v>15.8</v>
      </c>
      <c r="M354" s="27">
        <v>0</v>
      </c>
      <c r="N354" s="27">
        <v>29.99</v>
      </c>
      <c r="P354" s="28">
        <f>Table1[[#This Row],[Real Sell ]]+Table1[[#This Row],[Shipping Income]]</f>
        <v>29.99</v>
      </c>
      <c r="Q354" s="28">
        <v>11.4</v>
      </c>
      <c r="S354" s="26">
        <f t="shared" si="49"/>
        <v>9.3919999999999995</v>
      </c>
      <c r="T354" s="27">
        <f>Table1[[#This Row],[Unit Price]]+Table1[[#This Row],[Shipping Expense]]+Table1[[#This Row],[Amazon fees]]</f>
        <v>20.792000000000002</v>
      </c>
      <c r="U354" s="26">
        <f>Table1[[#This Row],[Total income]]-Table1[[#This Row],[Total Expense]]</f>
        <v>9.1979999999999968</v>
      </c>
      <c r="V354" s="26">
        <f t="shared" si="51"/>
        <v>25.574160000000003</v>
      </c>
      <c r="X354" s="2">
        <f>Table1[[#This Row],[Unit Price]]*Table1[[#This Row],[Quantity in Stock]]</f>
        <v>0</v>
      </c>
      <c r="Z354" s="29">
        <f t="shared" si="52"/>
        <v>0</v>
      </c>
      <c r="AC354" s="17">
        <f t="shared" si="46"/>
        <v>0</v>
      </c>
      <c r="AD354" s="18">
        <f t="shared" si="47"/>
        <v>0</v>
      </c>
      <c r="AE354" s="18">
        <f t="shared" si="48"/>
        <v>0</v>
      </c>
      <c r="AF354" s="18">
        <f t="shared" si="53"/>
        <v>0</v>
      </c>
      <c r="AG354" s="30">
        <f t="shared" si="50"/>
        <v>0</v>
      </c>
      <c r="AI354" s="11"/>
      <c r="AJ354" s="11"/>
      <c r="AK354" s="11"/>
      <c r="AL354" s="11"/>
      <c r="AN354" s="11"/>
      <c r="AO354" s="11"/>
      <c r="AP354" s="11"/>
    </row>
    <row r="355" spans="2:42" ht="13.5" customHeight="1">
      <c r="B355" s="11" t="s">
        <v>538</v>
      </c>
      <c r="C355" s="11" t="s">
        <v>539</v>
      </c>
      <c r="D355" s="11" t="s">
        <v>827</v>
      </c>
      <c r="E355" s="11" t="s">
        <v>540</v>
      </c>
      <c r="F355" s="11" t="s">
        <v>828</v>
      </c>
      <c r="G355" s="11"/>
      <c r="H355" s="11" t="s">
        <v>632</v>
      </c>
      <c r="I355" s="11"/>
      <c r="J355" s="11"/>
      <c r="K355" s="11" t="s">
        <v>543</v>
      </c>
      <c r="L355" s="11">
        <v>9.5</v>
      </c>
      <c r="M355" s="27">
        <v>0</v>
      </c>
      <c r="N355" s="27">
        <v>26.75</v>
      </c>
      <c r="P355" s="28">
        <f>Table1[[#This Row],[Real Sell ]]+Table1[[#This Row],[Shipping Income]]</f>
        <v>26.75</v>
      </c>
      <c r="Q355" s="28">
        <v>7.89</v>
      </c>
      <c r="S355" s="26">
        <f t="shared" si="49"/>
        <v>6.9350000000000005</v>
      </c>
      <c r="T355" s="27">
        <f>Table1[[#This Row],[Unit Price]]+Table1[[#This Row],[Shipping Expense]]+Table1[[#This Row],[Amazon fees]]</f>
        <v>14.824999999999999</v>
      </c>
      <c r="U355" s="26">
        <f>Table1[[#This Row],[Total income]]-Table1[[#This Row],[Total Expense]]</f>
        <v>11.925000000000001</v>
      </c>
      <c r="V355" s="26">
        <f t="shared" si="51"/>
        <v>18.234749999999998</v>
      </c>
      <c r="X355" s="2">
        <f>Table1[[#This Row],[Unit Price]]*Table1[[#This Row],[Quantity in Stock]]</f>
        <v>0</v>
      </c>
      <c r="Z355" s="29">
        <f t="shared" si="52"/>
        <v>0</v>
      </c>
      <c r="AC355" s="17">
        <f t="shared" si="46"/>
        <v>0</v>
      </c>
      <c r="AD355" s="18">
        <f t="shared" si="47"/>
        <v>0</v>
      </c>
      <c r="AE355" s="18">
        <f t="shared" si="48"/>
        <v>0</v>
      </c>
      <c r="AF355" s="18">
        <f t="shared" si="53"/>
        <v>0</v>
      </c>
      <c r="AG355" s="30">
        <f t="shared" si="50"/>
        <v>0</v>
      </c>
      <c r="AI355" s="11"/>
      <c r="AJ355" s="11"/>
      <c r="AK355" s="11"/>
      <c r="AL355" s="11"/>
      <c r="AN355" s="11"/>
      <c r="AO355" s="11"/>
      <c r="AP355" s="11"/>
    </row>
    <row r="356" spans="2:42" ht="13.5" customHeight="1">
      <c r="B356" s="11" t="s">
        <v>544</v>
      </c>
      <c r="C356" s="11" t="s">
        <v>545</v>
      </c>
      <c r="D356" s="11" t="s">
        <v>992</v>
      </c>
      <c r="E356" s="11" t="s">
        <v>546</v>
      </c>
      <c r="F356" s="11" t="s">
        <v>829</v>
      </c>
      <c r="G356" s="11"/>
      <c r="H356" s="11" t="s">
        <v>632</v>
      </c>
      <c r="I356" s="11"/>
      <c r="J356" s="11"/>
      <c r="K356" s="11" t="s">
        <v>543</v>
      </c>
      <c r="L356" s="11">
        <v>14.5</v>
      </c>
      <c r="M356" s="27">
        <v>0</v>
      </c>
      <c r="N356" s="27">
        <v>28.95</v>
      </c>
      <c r="P356" s="28">
        <f>Table1[[#This Row],[Real Sell ]]+Table1[[#This Row],[Shipping Income]]</f>
        <v>28.95</v>
      </c>
      <c r="Q356" s="28">
        <v>10.37</v>
      </c>
      <c r="S356" s="26">
        <f t="shared" si="49"/>
        <v>8.8849999999999998</v>
      </c>
      <c r="T356" s="27">
        <f>Table1[[#This Row],[Unit Price]]+Table1[[#This Row],[Shipping Expense]]+Table1[[#This Row],[Amazon fees]]</f>
        <v>19.254999999999999</v>
      </c>
      <c r="U356" s="26">
        <f>Table1[[#This Row],[Total income]]-Table1[[#This Row],[Total Expense]]</f>
        <v>9.6950000000000003</v>
      </c>
      <c r="V356" s="26">
        <f t="shared" si="51"/>
        <v>23.68365</v>
      </c>
      <c r="X356" s="2">
        <f>Table1[[#This Row],[Unit Price]]*Table1[[#This Row],[Quantity in Stock]]</f>
        <v>0</v>
      </c>
      <c r="Z356" s="29">
        <f t="shared" si="52"/>
        <v>0</v>
      </c>
      <c r="AC356" s="17">
        <f t="shared" si="46"/>
        <v>0</v>
      </c>
      <c r="AD356" s="18">
        <f t="shared" si="47"/>
        <v>0</v>
      </c>
      <c r="AE356" s="18">
        <f t="shared" si="48"/>
        <v>0</v>
      </c>
      <c r="AF356" s="18">
        <f t="shared" si="53"/>
        <v>0</v>
      </c>
      <c r="AG356" s="30">
        <f t="shared" si="50"/>
        <v>0</v>
      </c>
      <c r="AI356" s="11"/>
      <c r="AJ356" s="11"/>
      <c r="AK356" s="11"/>
      <c r="AL356" s="11"/>
      <c r="AN356" s="11"/>
      <c r="AO356" s="11"/>
      <c r="AP356" s="11"/>
    </row>
    <row r="357" spans="2:42" ht="13.5" customHeight="1">
      <c r="B357" s="11" t="s">
        <v>577</v>
      </c>
      <c r="C357" s="11"/>
      <c r="D357" s="11" t="s">
        <v>578</v>
      </c>
      <c r="E357" s="11" t="s">
        <v>579</v>
      </c>
      <c r="F357" s="11" t="s">
        <v>830</v>
      </c>
      <c r="G357" s="11"/>
      <c r="H357" s="11" t="s">
        <v>632</v>
      </c>
      <c r="I357" s="11"/>
      <c r="J357" s="11"/>
      <c r="K357" s="11" t="s">
        <v>543</v>
      </c>
      <c r="L357" s="11">
        <v>11</v>
      </c>
      <c r="M357" s="27">
        <v>0</v>
      </c>
      <c r="N357" s="27">
        <v>29.95</v>
      </c>
      <c r="P357" s="28">
        <f>Table1[[#This Row],[Real Sell ]]+Table1[[#This Row],[Shipping Income]]</f>
        <v>29.95</v>
      </c>
      <c r="Q357" s="28">
        <v>6.78</v>
      </c>
      <c r="S357" s="26">
        <f t="shared" si="49"/>
        <v>7.52</v>
      </c>
      <c r="T357" s="27">
        <f>Table1[[#This Row],[Unit Price]]+Table1[[#This Row],[Shipping Expense]]+Table1[[#This Row],[Amazon fees]]</f>
        <v>14.3</v>
      </c>
      <c r="U357" s="26">
        <f>Table1[[#This Row],[Total income]]-Table1[[#This Row],[Total Expense]]</f>
        <v>15.649999999999999</v>
      </c>
      <c r="V357" s="26">
        <f t="shared" si="51"/>
        <v>17.589000000000002</v>
      </c>
      <c r="X357" s="2">
        <f>Table1[[#This Row],[Unit Price]]*Table1[[#This Row],[Quantity in Stock]]</f>
        <v>0</v>
      </c>
      <c r="Z357" s="29">
        <f t="shared" si="52"/>
        <v>0</v>
      </c>
      <c r="AC357" s="17">
        <f t="shared" si="46"/>
        <v>0</v>
      </c>
      <c r="AD357" s="18">
        <f t="shared" si="47"/>
        <v>0</v>
      </c>
      <c r="AE357" s="18">
        <f t="shared" si="48"/>
        <v>0</v>
      </c>
      <c r="AF357" s="18">
        <f t="shared" si="53"/>
        <v>0</v>
      </c>
      <c r="AG357" s="30">
        <f t="shared" si="50"/>
        <v>0</v>
      </c>
      <c r="AI357" s="11"/>
      <c r="AJ357" s="11"/>
      <c r="AK357" s="11"/>
      <c r="AL357" s="11"/>
      <c r="AN357" s="11"/>
      <c r="AO357" s="11"/>
      <c r="AP357" s="11"/>
    </row>
    <row r="358" spans="2:42" ht="13.5" customHeight="1">
      <c r="B358" s="11" t="s">
        <v>831</v>
      </c>
      <c r="C358" s="11" t="s">
        <v>549</v>
      </c>
      <c r="D358" s="11" t="s">
        <v>832</v>
      </c>
      <c r="E358" s="11" t="s">
        <v>550</v>
      </c>
      <c r="F358" s="11" t="s">
        <v>833</v>
      </c>
      <c r="G358" s="11"/>
      <c r="H358" s="11" t="s">
        <v>632</v>
      </c>
      <c r="I358" s="11"/>
      <c r="J358" s="11"/>
      <c r="K358" s="11" t="s">
        <v>543</v>
      </c>
      <c r="L358" s="11">
        <v>11</v>
      </c>
      <c r="M358" s="27">
        <v>0</v>
      </c>
      <c r="N358" s="27">
        <v>33.5</v>
      </c>
      <c r="P358" s="28">
        <f>Table1[[#This Row],[Real Sell ]]+Table1[[#This Row],[Shipping Income]]</f>
        <v>33.5</v>
      </c>
      <c r="Q358" s="28">
        <v>11.02</v>
      </c>
      <c r="S358" s="26">
        <f t="shared" si="49"/>
        <v>7.52</v>
      </c>
      <c r="T358" s="27">
        <f>Table1[[#This Row],[Unit Price]]+Table1[[#This Row],[Shipping Expense]]+Table1[[#This Row],[Amazon fees]]</f>
        <v>18.54</v>
      </c>
      <c r="U358" s="26">
        <f>Table1[[#This Row],[Total income]]-Table1[[#This Row],[Total Expense]]</f>
        <v>14.96</v>
      </c>
      <c r="V358" s="26">
        <f t="shared" si="51"/>
        <v>22.804199999999998</v>
      </c>
      <c r="X358" s="2">
        <f>Table1[[#This Row],[Unit Price]]*Table1[[#This Row],[Quantity in Stock]]</f>
        <v>0</v>
      </c>
      <c r="Z358" s="29">
        <f t="shared" si="52"/>
        <v>0</v>
      </c>
      <c r="AC358" s="17">
        <f t="shared" si="46"/>
        <v>0</v>
      </c>
      <c r="AD358" s="18">
        <f t="shared" si="47"/>
        <v>0</v>
      </c>
      <c r="AE358" s="18">
        <f t="shared" si="48"/>
        <v>0</v>
      </c>
      <c r="AF358" s="18">
        <f t="shared" si="53"/>
        <v>0</v>
      </c>
      <c r="AG358" s="30">
        <f t="shared" si="50"/>
        <v>0</v>
      </c>
      <c r="AI358" s="11"/>
      <c r="AJ358" s="11"/>
      <c r="AK358" s="11"/>
      <c r="AL358" s="11"/>
      <c r="AN358" s="11"/>
      <c r="AO358" s="11"/>
      <c r="AP358" s="11"/>
    </row>
    <row r="359" spans="2:42" ht="13.5" customHeight="1">
      <c r="B359" s="11" t="s">
        <v>567</v>
      </c>
      <c r="C359" s="11" t="s">
        <v>568</v>
      </c>
      <c r="D359" s="11" t="s">
        <v>569</v>
      </c>
      <c r="E359" s="11" t="s">
        <v>570</v>
      </c>
      <c r="F359" s="11" t="s">
        <v>834</v>
      </c>
      <c r="G359" s="11"/>
      <c r="H359" s="11" t="s">
        <v>632</v>
      </c>
      <c r="I359" s="11"/>
      <c r="J359" s="11"/>
      <c r="K359" s="11" t="s">
        <v>543</v>
      </c>
      <c r="L359" s="11">
        <v>13</v>
      </c>
      <c r="M359" s="27">
        <v>0</v>
      </c>
      <c r="N359" s="27">
        <v>33.76</v>
      </c>
      <c r="P359" s="28">
        <f>Table1[[#This Row],[Real Sell ]]+Table1[[#This Row],[Shipping Income]]</f>
        <v>33.76</v>
      </c>
      <c r="Q359" s="28">
        <v>9.5</v>
      </c>
      <c r="S359" s="26">
        <f t="shared" si="49"/>
        <v>8.3000000000000007</v>
      </c>
      <c r="T359" s="27">
        <f>Table1[[#This Row],[Unit Price]]+Table1[[#This Row],[Shipping Expense]]+Table1[[#This Row],[Amazon fees]]</f>
        <v>17.8</v>
      </c>
      <c r="U359" s="26">
        <f>Table1[[#This Row],[Total income]]-Table1[[#This Row],[Total Expense]]</f>
        <v>15.959999999999997</v>
      </c>
      <c r="V359" s="26">
        <f t="shared" si="51"/>
        <v>21.894000000000002</v>
      </c>
      <c r="X359" s="2">
        <f>Table1[[#This Row],[Unit Price]]*Table1[[#This Row],[Quantity in Stock]]</f>
        <v>0</v>
      </c>
      <c r="Z359" s="29">
        <f t="shared" si="52"/>
        <v>0</v>
      </c>
      <c r="AC359" s="17">
        <f t="shared" si="46"/>
        <v>0</v>
      </c>
      <c r="AD359" s="18">
        <f t="shared" si="47"/>
        <v>0</v>
      </c>
      <c r="AE359" s="18">
        <f t="shared" si="48"/>
        <v>0</v>
      </c>
      <c r="AF359" s="18">
        <f t="shared" si="53"/>
        <v>0</v>
      </c>
      <c r="AG359" s="30">
        <f t="shared" si="50"/>
        <v>0</v>
      </c>
      <c r="AI359" s="11"/>
      <c r="AJ359" s="11"/>
      <c r="AK359" s="11"/>
      <c r="AL359" s="11"/>
      <c r="AN359" s="11"/>
      <c r="AO359" s="11"/>
      <c r="AP359" s="11"/>
    </row>
    <row r="360" spans="2:42" ht="13.5" customHeight="1">
      <c r="B360" s="11" t="s">
        <v>615</v>
      </c>
      <c r="C360" s="11" t="s">
        <v>616</v>
      </c>
      <c r="D360" s="11" t="s">
        <v>617</v>
      </c>
      <c r="E360" s="11" t="s">
        <v>618</v>
      </c>
      <c r="F360" s="11" t="s">
        <v>835</v>
      </c>
      <c r="G360" s="11"/>
      <c r="H360" s="11" t="s">
        <v>632</v>
      </c>
      <c r="I360" s="11"/>
      <c r="J360" s="11"/>
      <c r="K360" s="11" t="s">
        <v>543</v>
      </c>
      <c r="L360" s="11">
        <v>11</v>
      </c>
      <c r="M360" s="27">
        <v>0</v>
      </c>
      <c r="N360" s="27">
        <v>28.69</v>
      </c>
      <c r="P360" s="28">
        <f>Table1[[#This Row],[Real Sell ]]+Table1[[#This Row],[Shipping Income]]</f>
        <v>28.69</v>
      </c>
      <c r="Q360" s="28">
        <v>8.6999999999999993</v>
      </c>
      <c r="S360" s="26">
        <f t="shared" si="49"/>
        <v>7.52</v>
      </c>
      <c r="T360" s="27">
        <f>Table1[[#This Row],[Unit Price]]+Table1[[#This Row],[Shipping Expense]]+Table1[[#This Row],[Amazon fees]]</f>
        <v>16.22</v>
      </c>
      <c r="U360" s="26">
        <f>Table1[[#This Row],[Total income]]-Table1[[#This Row],[Total Expense]]</f>
        <v>12.470000000000002</v>
      </c>
      <c r="V360" s="26">
        <f t="shared" si="51"/>
        <v>19.950599999999998</v>
      </c>
      <c r="X360" s="2">
        <f>Table1[[#This Row],[Unit Price]]*Table1[[#This Row],[Quantity in Stock]]</f>
        <v>0</v>
      </c>
      <c r="Z360" s="29">
        <f t="shared" si="52"/>
        <v>0</v>
      </c>
      <c r="AC360" s="17">
        <f t="shared" si="46"/>
        <v>0</v>
      </c>
      <c r="AD360" s="18">
        <f t="shared" si="47"/>
        <v>0</v>
      </c>
      <c r="AE360" s="18">
        <f t="shared" si="48"/>
        <v>0</v>
      </c>
      <c r="AF360" s="18">
        <f t="shared" si="53"/>
        <v>0</v>
      </c>
      <c r="AG360" s="30">
        <f t="shared" si="50"/>
        <v>0</v>
      </c>
      <c r="AI360" s="11"/>
      <c r="AJ360" s="11"/>
      <c r="AK360" s="11"/>
      <c r="AL360" s="11"/>
      <c r="AN360" s="11"/>
      <c r="AO360" s="11"/>
      <c r="AP360" s="11"/>
    </row>
    <row r="361" spans="2:42" ht="13.5" customHeight="1">
      <c r="B361" s="1" t="s">
        <v>599</v>
      </c>
      <c r="C361" s="11" t="s">
        <v>529</v>
      </c>
      <c r="D361" s="11" t="s">
        <v>600</v>
      </c>
      <c r="E361" s="11" t="s">
        <v>601</v>
      </c>
      <c r="F361" s="11" t="s">
        <v>836</v>
      </c>
      <c r="G361" s="11"/>
      <c r="H361" s="11" t="s">
        <v>632</v>
      </c>
      <c r="I361" s="11"/>
      <c r="J361" s="11"/>
      <c r="K361" s="11" t="s">
        <v>533</v>
      </c>
      <c r="L361" s="11">
        <v>1</v>
      </c>
      <c r="M361" s="27">
        <v>0</v>
      </c>
      <c r="N361" s="27">
        <v>19.989999999999998</v>
      </c>
      <c r="P361" s="28">
        <f>Table1[[#This Row],[Real Sell ]]+Table1[[#This Row],[Shipping Income]]</f>
        <v>19.989999999999998</v>
      </c>
      <c r="Q361" s="28">
        <v>7.03</v>
      </c>
      <c r="S361" s="26">
        <f t="shared" si="49"/>
        <v>3.0199999999999996</v>
      </c>
      <c r="T361" s="27">
        <f>Table1[[#This Row],[Unit Price]]+Table1[[#This Row],[Shipping Expense]]+Table1[[#This Row],[Amazon fees]]</f>
        <v>10.050000000000001</v>
      </c>
      <c r="U361" s="26">
        <f>Table1[[#This Row],[Total income]]-Table1[[#This Row],[Total Expense]]</f>
        <v>9.9399999999999977</v>
      </c>
      <c r="V361" s="26">
        <f t="shared" si="51"/>
        <v>12.361500000000001</v>
      </c>
      <c r="X361" s="2">
        <f>Table1[[#This Row],[Unit Price]]*Table1[[#This Row],[Quantity in Stock]]</f>
        <v>0</v>
      </c>
      <c r="Z361" s="29">
        <f t="shared" si="52"/>
        <v>0</v>
      </c>
      <c r="AC361" s="17">
        <f t="shared" si="46"/>
        <v>0</v>
      </c>
      <c r="AD361" s="18">
        <f t="shared" si="47"/>
        <v>0</v>
      </c>
      <c r="AE361" s="18">
        <f t="shared" si="48"/>
        <v>0</v>
      </c>
      <c r="AF361" s="18">
        <f t="shared" si="53"/>
        <v>0</v>
      </c>
      <c r="AG361" s="30">
        <f t="shared" si="50"/>
        <v>0</v>
      </c>
      <c r="AI361" s="11"/>
      <c r="AJ361" s="11"/>
      <c r="AK361" s="11"/>
      <c r="AL361" s="11"/>
      <c r="AN361" s="11"/>
      <c r="AO361" s="11"/>
      <c r="AP361" s="11"/>
    </row>
    <row r="362" spans="2:42" ht="13.5" customHeight="1">
      <c r="B362" s="1" t="s">
        <v>528</v>
      </c>
      <c r="C362" s="11" t="s">
        <v>529</v>
      </c>
      <c r="D362" s="11" t="s">
        <v>600</v>
      </c>
      <c r="E362" s="11" t="s">
        <v>530</v>
      </c>
      <c r="F362" s="11" t="s">
        <v>837</v>
      </c>
      <c r="G362" s="11"/>
      <c r="H362" s="11" t="s">
        <v>632</v>
      </c>
      <c r="I362" s="11"/>
      <c r="J362" s="11"/>
      <c r="K362" s="11" t="s">
        <v>533</v>
      </c>
      <c r="L362" s="11">
        <v>1</v>
      </c>
      <c r="M362" s="27">
        <v>0</v>
      </c>
      <c r="N362" s="27">
        <v>19.989999999999998</v>
      </c>
      <c r="P362" s="28">
        <f>Table1[[#This Row],[Real Sell ]]+Table1[[#This Row],[Shipping Income]]</f>
        <v>19.989999999999998</v>
      </c>
      <c r="Q362" s="28">
        <v>7.03</v>
      </c>
      <c r="S362" s="26">
        <f t="shared" si="49"/>
        <v>3.0199999999999996</v>
      </c>
      <c r="T362" s="27">
        <f>Table1[[#This Row],[Unit Price]]+Table1[[#This Row],[Shipping Expense]]+Table1[[#This Row],[Amazon fees]]</f>
        <v>10.050000000000001</v>
      </c>
      <c r="U362" s="26">
        <f>Table1[[#This Row],[Total income]]-Table1[[#This Row],[Total Expense]]</f>
        <v>9.9399999999999977</v>
      </c>
      <c r="V362" s="26">
        <f t="shared" si="51"/>
        <v>12.361500000000001</v>
      </c>
      <c r="X362" s="2">
        <f>Table1[[#This Row],[Unit Price]]*Table1[[#This Row],[Quantity in Stock]]</f>
        <v>0</v>
      </c>
      <c r="Z362" s="29">
        <f t="shared" si="52"/>
        <v>0</v>
      </c>
      <c r="AC362" s="17">
        <f t="shared" si="46"/>
        <v>0</v>
      </c>
      <c r="AD362" s="18">
        <f t="shared" si="47"/>
        <v>0</v>
      </c>
      <c r="AE362" s="18">
        <f t="shared" si="48"/>
        <v>0</v>
      </c>
      <c r="AF362" s="18">
        <f t="shared" si="53"/>
        <v>0</v>
      </c>
      <c r="AG362" s="30">
        <f t="shared" si="50"/>
        <v>0</v>
      </c>
      <c r="AI362" s="11"/>
      <c r="AJ362" s="11"/>
      <c r="AK362" s="11"/>
      <c r="AL362" s="11"/>
      <c r="AN362" s="11"/>
      <c r="AO362" s="11"/>
      <c r="AP362" s="11"/>
    </row>
    <row r="363" spans="2:42" ht="13.5" customHeight="1">
      <c r="B363" s="11" t="s">
        <v>588</v>
      </c>
      <c r="C363" s="11" t="s">
        <v>589</v>
      </c>
      <c r="D363" s="11" t="s">
        <v>590</v>
      </c>
      <c r="E363" s="11" t="s">
        <v>591</v>
      </c>
      <c r="F363" s="11" t="s">
        <v>838</v>
      </c>
      <c r="G363" s="11"/>
      <c r="H363" s="11" t="s">
        <v>632</v>
      </c>
      <c r="I363" s="11"/>
      <c r="J363" s="11"/>
      <c r="K363" s="11" t="s">
        <v>533</v>
      </c>
      <c r="L363" s="11">
        <v>1</v>
      </c>
      <c r="M363" s="27">
        <v>0</v>
      </c>
      <c r="N363" s="27">
        <v>19.989999999999998</v>
      </c>
      <c r="P363" s="28">
        <f>Table1[[#This Row],[Real Sell ]]+Table1[[#This Row],[Shipping Income]]</f>
        <v>19.989999999999998</v>
      </c>
      <c r="Q363" s="28">
        <v>5.55</v>
      </c>
      <c r="S363" s="26">
        <f t="shared" si="49"/>
        <v>3.0199999999999996</v>
      </c>
      <c r="T363" s="27">
        <f>Table1[[#This Row],[Unit Price]]+Table1[[#This Row],[Shipping Expense]]+Table1[[#This Row],[Amazon fees]]</f>
        <v>8.57</v>
      </c>
      <c r="U363" s="26">
        <f>Table1[[#This Row],[Total income]]-Table1[[#This Row],[Total Expense]]</f>
        <v>11.419999999999998</v>
      </c>
      <c r="V363" s="26">
        <f t="shared" si="51"/>
        <v>10.5411</v>
      </c>
      <c r="X363" s="2">
        <f>Table1[[#This Row],[Unit Price]]*Table1[[#This Row],[Quantity in Stock]]</f>
        <v>0</v>
      </c>
      <c r="Z363" s="29">
        <f t="shared" si="52"/>
        <v>0</v>
      </c>
      <c r="AC363" s="17">
        <f t="shared" si="46"/>
        <v>0</v>
      </c>
      <c r="AD363" s="18">
        <f t="shared" si="47"/>
        <v>0</v>
      </c>
      <c r="AE363" s="18">
        <f t="shared" si="48"/>
        <v>0</v>
      </c>
      <c r="AF363" s="18">
        <f t="shared" si="53"/>
        <v>0</v>
      </c>
      <c r="AG363" s="30">
        <f t="shared" si="50"/>
        <v>0</v>
      </c>
      <c r="AI363" s="11"/>
      <c r="AJ363" s="11"/>
      <c r="AK363" s="11"/>
      <c r="AL363" s="11"/>
      <c r="AN363" s="11"/>
      <c r="AO363" s="11"/>
      <c r="AP363" s="11"/>
    </row>
    <row r="364" spans="2:42" ht="13.5" customHeight="1">
      <c r="B364" s="11" t="s">
        <v>608</v>
      </c>
      <c r="C364" s="11" t="s">
        <v>589</v>
      </c>
      <c r="D364" s="11" t="s">
        <v>590</v>
      </c>
      <c r="E364" s="11" t="s">
        <v>609</v>
      </c>
      <c r="F364" s="11" t="s">
        <v>839</v>
      </c>
      <c r="G364" s="11"/>
      <c r="H364" s="11" t="s">
        <v>632</v>
      </c>
      <c r="I364" s="11"/>
      <c r="J364" s="11"/>
      <c r="K364" s="11" t="s">
        <v>533</v>
      </c>
      <c r="L364" s="11">
        <v>1</v>
      </c>
      <c r="M364" s="27">
        <v>0</v>
      </c>
      <c r="N364" s="27">
        <v>19.989999999999998</v>
      </c>
      <c r="P364" s="28">
        <f>Table1[[#This Row],[Real Sell ]]+Table1[[#This Row],[Shipping Income]]</f>
        <v>19.989999999999998</v>
      </c>
      <c r="Q364" s="28">
        <v>5.55</v>
      </c>
      <c r="S364" s="26">
        <f t="shared" si="49"/>
        <v>3.0199999999999996</v>
      </c>
      <c r="T364" s="27">
        <f>Table1[[#This Row],[Unit Price]]+Table1[[#This Row],[Shipping Expense]]+Table1[[#This Row],[Amazon fees]]</f>
        <v>8.57</v>
      </c>
      <c r="U364" s="26">
        <f>Table1[[#This Row],[Total income]]-Table1[[#This Row],[Total Expense]]</f>
        <v>11.419999999999998</v>
      </c>
      <c r="V364" s="26">
        <f t="shared" si="51"/>
        <v>10.5411</v>
      </c>
      <c r="X364" s="2">
        <f>Table1[[#This Row],[Unit Price]]*Table1[[#This Row],[Quantity in Stock]]</f>
        <v>0</v>
      </c>
      <c r="Z364" s="29">
        <f t="shared" si="52"/>
        <v>0</v>
      </c>
      <c r="AC364" s="17">
        <f t="shared" si="46"/>
        <v>0</v>
      </c>
      <c r="AD364" s="18">
        <f t="shared" si="47"/>
        <v>0</v>
      </c>
      <c r="AE364" s="18">
        <f t="shared" si="48"/>
        <v>0</v>
      </c>
      <c r="AF364" s="18">
        <f t="shared" si="53"/>
        <v>0</v>
      </c>
      <c r="AG364" s="30">
        <f t="shared" si="50"/>
        <v>0</v>
      </c>
      <c r="AI364" s="11"/>
      <c r="AJ364" s="11"/>
      <c r="AK364" s="11"/>
      <c r="AL364" s="11"/>
      <c r="AN364" s="11"/>
      <c r="AO364" s="11"/>
      <c r="AP364" s="11"/>
    </row>
    <row r="365" spans="2:42" ht="13.5" customHeight="1">
      <c r="B365" s="11" t="s">
        <v>623</v>
      </c>
      <c r="C365" s="11" t="s">
        <v>589</v>
      </c>
      <c r="D365" s="11" t="s">
        <v>590</v>
      </c>
      <c r="E365" s="11" t="s">
        <v>624</v>
      </c>
      <c r="F365" s="11" t="s">
        <v>840</v>
      </c>
      <c r="G365" s="11"/>
      <c r="H365" s="11" t="s">
        <v>632</v>
      </c>
      <c r="I365" s="11"/>
      <c r="J365" s="11"/>
      <c r="K365" s="11" t="s">
        <v>533</v>
      </c>
      <c r="L365" s="11">
        <v>1</v>
      </c>
      <c r="M365" s="27">
        <v>0</v>
      </c>
      <c r="N365" s="27">
        <v>19.989999999999998</v>
      </c>
      <c r="P365" s="28">
        <f>Table1[[#This Row],[Real Sell ]]+Table1[[#This Row],[Shipping Income]]</f>
        <v>19.989999999999998</v>
      </c>
      <c r="Q365" s="28">
        <v>5.55</v>
      </c>
      <c r="S365" s="26">
        <f t="shared" si="49"/>
        <v>3.0199999999999996</v>
      </c>
      <c r="T365" s="27">
        <f>Table1[[#This Row],[Unit Price]]+Table1[[#This Row],[Shipping Expense]]+Table1[[#This Row],[Amazon fees]]</f>
        <v>8.57</v>
      </c>
      <c r="U365" s="26">
        <f>Table1[[#This Row],[Total income]]-Table1[[#This Row],[Total Expense]]</f>
        <v>11.419999999999998</v>
      </c>
      <c r="V365" s="26">
        <f t="shared" si="51"/>
        <v>10.5411</v>
      </c>
      <c r="X365" s="2">
        <f>Table1[[#This Row],[Unit Price]]*Table1[[#This Row],[Quantity in Stock]]</f>
        <v>0</v>
      </c>
      <c r="Z365" s="29">
        <f t="shared" si="52"/>
        <v>0</v>
      </c>
      <c r="AC365" s="17">
        <f t="shared" si="46"/>
        <v>0</v>
      </c>
      <c r="AD365" s="18">
        <f t="shared" si="47"/>
        <v>0</v>
      </c>
      <c r="AE365" s="18">
        <f t="shared" si="48"/>
        <v>0</v>
      </c>
      <c r="AF365" s="18">
        <f t="shared" si="53"/>
        <v>0</v>
      </c>
      <c r="AG365" s="30">
        <f t="shared" si="50"/>
        <v>0</v>
      </c>
      <c r="AI365" s="11"/>
      <c r="AJ365" s="11"/>
      <c r="AK365" s="11"/>
      <c r="AL365" s="11"/>
      <c r="AN365" s="11"/>
      <c r="AO365" s="11"/>
      <c r="AP365" s="11"/>
    </row>
    <row r="366" spans="2:42" ht="13.5" customHeight="1">
      <c r="B366" s="11" t="s">
        <v>841</v>
      </c>
      <c r="C366" s="11" t="s">
        <v>842</v>
      </c>
      <c r="D366" s="11" t="s">
        <v>843</v>
      </c>
      <c r="E366" s="11" t="s">
        <v>844</v>
      </c>
      <c r="F366" s="11" t="s">
        <v>702</v>
      </c>
      <c r="G366" s="11"/>
      <c r="H366" s="11" t="s">
        <v>632</v>
      </c>
      <c r="I366" s="11"/>
      <c r="J366" s="11"/>
      <c r="K366" s="11" t="s">
        <v>543</v>
      </c>
      <c r="L366" s="11">
        <v>11</v>
      </c>
      <c r="M366" s="27">
        <v>0</v>
      </c>
      <c r="N366" s="27">
        <v>26.78</v>
      </c>
      <c r="P366" s="28">
        <f>Table1[[#This Row],[Real Sell ]]+Table1[[#This Row],[Shipping Income]]</f>
        <v>26.78</v>
      </c>
      <c r="Q366" s="28">
        <v>7.8</v>
      </c>
      <c r="S366" s="26">
        <f t="shared" si="49"/>
        <v>7.52</v>
      </c>
      <c r="T366" s="27">
        <f>Table1[[#This Row],[Unit Price]]+Table1[[#This Row],[Shipping Expense]]+Table1[[#This Row],[Amazon fees]]</f>
        <v>15.32</v>
      </c>
      <c r="U366" s="26">
        <f>Table1[[#This Row],[Total income]]-Table1[[#This Row],[Total Expense]]</f>
        <v>11.46</v>
      </c>
      <c r="V366" s="26">
        <f t="shared" si="51"/>
        <v>18.843600000000002</v>
      </c>
      <c r="X366" s="2">
        <f>Table1[[#This Row],[Unit Price]]*Table1[[#This Row],[Quantity in Stock]]</f>
        <v>0</v>
      </c>
      <c r="Z366" s="29">
        <f t="shared" si="52"/>
        <v>0</v>
      </c>
      <c r="AC366" s="17">
        <f t="shared" si="46"/>
        <v>0</v>
      </c>
      <c r="AD366" s="18">
        <f t="shared" si="47"/>
        <v>0</v>
      </c>
      <c r="AE366" s="18">
        <f t="shared" si="48"/>
        <v>0</v>
      </c>
      <c r="AF366" s="18">
        <f t="shared" si="53"/>
        <v>0</v>
      </c>
      <c r="AG366" s="30">
        <f t="shared" si="50"/>
        <v>0</v>
      </c>
      <c r="AI366" s="11"/>
      <c r="AJ366" s="11"/>
      <c r="AK366" s="11"/>
      <c r="AL366" s="11"/>
      <c r="AN366" s="11"/>
      <c r="AO366" s="11"/>
      <c r="AP366" s="11"/>
    </row>
    <row r="367" spans="2:42" ht="13.5" customHeight="1">
      <c r="B367" s="11" t="s">
        <v>841</v>
      </c>
      <c r="C367" s="11" t="s">
        <v>842</v>
      </c>
      <c r="D367" s="11" t="s">
        <v>843</v>
      </c>
      <c r="E367" s="11" t="s">
        <v>844</v>
      </c>
      <c r="F367" s="11" t="s">
        <v>845</v>
      </c>
      <c r="G367" s="11"/>
      <c r="H367" s="11" t="s">
        <v>593</v>
      </c>
      <c r="I367" s="11"/>
      <c r="J367" s="11"/>
      <c r="K367" s="11" t="s">
        <v>543</v>
      </c>
      <c r="L367" s="11">
        <v>11</v>
      </c>
      <c r="M367" s="27">
        <v>0</v>
      </c>
      <c r="N367" s="27">
        <v>17.7</v>
      </c>
      <c r="O367" s="28">
        <v>11.99</v>
      </c>
      <c r="P367" s="28">
        <f>Table1[[#This Row],[Real Sell ]]+Table1[[#This Row],[Shipping Income]]</f>
        <v>29.689999999999998</v>
      </c>
      <c r="Q367" s="28">
        <v>7.8</v>
      </c>
      <c r="R367" s="28">
        <v>9.5</v>
      </c>
      <c r="S367" s="26">
        <f t="shared" si="49"/>
        <v>0</v>
      </c>
      <c r="T367" s="27">
        <f>Table1[[#This Row],[Unit Price]]+Table1[[#This Row],[Shipping Expense]]+Table1[[#This Row],[Amazon fees]]</f>
        <v>17.3</v>
      </c>
      <c r="U367" s="26">
        <f>Table1[[#This Row],[Total income]]-Table1[[#This Row],[Total Expense]]</f>
        <v>12.389999999999997</v>
      </c>
      <c r="V367" s="26">
        <f t="shared" si="51"/>
        <v>21.279</v>
      </c>
      <c r="X367" s="2">
        <f>Table1[[#This Row],[Unit Price]]*Table1[[#This Row],[Quantity in Stock]]</f>
        <v>0</v>
      </c>
      <c r="Z367" s="29">
        <f t="shared" si="52"/>
        <v>0</v>
      </c>
      <c r="AC367" s="17">
        <f t="shared" si="46"/>
        <v>0</v>
      </c>
      <c r="AD367" s="18">
        <f t="shared" si="47"/>
        <v>0</v>
      </c>
      <c r="AE367" s="18">
        <f t="shared" si="48"/>
        <v>0</v>
      </c>
      <c r="AF367" s="18">
        <f t="shared" si="53"/>
        <v>0</v>
      </c>
      <c r="AG367" s="30">
        <f t="shared" si="50"/>
        <v>0</v>
      </c>
      <c r="AI367" s="11"/>
      <c r="AJ367" s="11"/>
      <c r="AK367" s="11"/>
      <c r="AL367" s="11"/>
      <c r="AN367" s="11"/>
      <c r="AO367" s="11"/>
      <c r="AP367" s="11"/>
    </row>
    <row r="368" spans="2:42" ht="13.5" customHeight="1">
      <c r="B368" s="11" t="s">
        <v>594</v>
      </c>
      <c r="C368" s="11" t="s">
        <v>595</v>
      </c>
      <c r="D368" s="11" t="s">
        <v>596</v>
      </c>
      <c r="E368" s="11" t="s">
        <v>597</v>
      </c>
      <c r="F368" s="11" t="s">
        <v>846</v>
      </c>
      <c r="G368" s="11"/>
      <c r="H368" s="11" t="s">
        <v>632</v>
      </c>
      <c r="I368" s="11"/>
      <c r="J368" s="11"/>
      <c r="K368" s="11" t="s">
        <v>533</v>
      </c>
      <c r="L368" s="11">
        <v>1</v>
      </c>
      <c r="M368" s="27">
        <v>0</v>
      </c>
      <c r="N368" s="27">
        <v>14.99</v>
      </c>
      <c r="P368" s="28">
        <f>Table1[[#This Row],[Real Sell ]]+Table1[[#This Row],[Shipping Income]]</f>
        <v>14.99</v>
      </c>
      <c r="Q368" s="28">
        <v>3.14</v>
      </c>
      <c r="S368" s="26">
        <f t="shared" si="49"/>
        <v>3.0199999999999996</v>
      </c>
      <c r="T368" s="27">
        <f>Table1[[#This Row],[Unit Price]]+Table1[[#This Row],[Shipping Expense]]+Table1[[#This Row],[Amazon fees]]</f>
        <v>6.16</v>
      </c>
      <c r="U368" s="26">
        <f>Table1[[#This Row],[Total income]]-Table1[[#This Row],[Total Expense]]</f>
        <v>8.83</v>
      </c>
      <c r="V368" s="26">
        <f t="shared" si="51"/>
        <v>7.5768000000000004</v>
      </c>
      <c r="X368" s="2">
        <f>Table1[[#This Row],[Unit Price]]*Table1[[#This Row],[Quantity in Stock]]</f>
        <v>0</v>
      </c>
      <c r="Z368" s="29">
        <f t="shared" si="52"/>
        <v>0</v>
      </c>
      <c r="AC368" s="17">
        <f t="shared" si="46"/>
        <v>0</v>
      </c>
      <c r="AD368" s="18">
        <f t="shared" si="47"/>
        <v>0</v>
      </c>
      <c r="AE368" s="18">
        <f t="shared" si="48"/>
        <v>0</v>
      </c>
      <c r="AF368" s="18">
        <f t="shared" si="53"/>
        <v>0</v>
      </c>
      <c r="AG368" s="30">
        <f t="shared" si="50"/>
        <v>0</v>
      </c>
      <c r="AI368" s="11"/>
      <c r="AJ368" s="11"/>
      <c r="AK368" s="11"/>
      <c r="AL368" s="11"/>
      <c r="AN368" s="11"/>
      <c r="AO368" s="11"/>
      <c r="AP368" s="11"/>
    </row>
    <row r="369" spans="2:42" ht="13.5" customHeight="1">
      <c r="B369" s="11" t="s">
        <v>847</v>
      </c>
      <c r="C369" s="11" t="s">
        <v>847</v>
      </c>
      <c r="D369" s="11" t="s">
        <v>848</v>
      </c>
      <c r="E369" s="11" t="s">
        <v>849</v>
      </c>
      <c r="F369" s="11" t="s">
        <v>850</v>
      </c>
      <c r="G369" s="11"/>
      <c r="H369" s="11" t="s">
        <v>632</v>
      </c>
      <c r="I369" s="11"/>
      <c r="J369" s="11"/>
      <c r="K369" s="11" t="s">
        <v>543</v>
      </c>
      <c r="L369" s="11">
        <v>4</v>
      </c>
      <c r="M369" s="27">
        <v>0</v>
      </c>
      <c r="N369" s="27">
        <v>25</v>
      </c>
      <c r="P369" s="28">
        <f>Table1[[#This Row],[Real Sell ]]+Table1[[#This Row],[Shipping Income]]</f>
        <v>25</v>
      </c>
      <c r="Q369" s="28">
        <v>10.08</v>
      </c>
      <c r="S369" s="26">
        <f t="shared" si="49"/>
        <v>4.79</v>
      </c>
      <c r="T369" s="27">
        <f>Table1[[#This Row],[Unit Price]]+Table1[[#This Row],[Shipping Expense]]+Table1[[#This Row],[Amazon fees]]</f>
        <v>14.870000000000001</v>
      </c>
      <c r="U369" s="26">
        <f>Table1[[#This Row],[Total income]]-Table1[[#This Row],[Total Expense]]</f>
        <v>10.129999999999999</v>
      </c>
      <c r="V369" s="26">
        <f t="shared" si="51"/>
        <v>18.290100000000002</v>
      </c>
      <c r="X369" s="2">
        <f>Table1[[#This Row],[Unit Price]]*Table1[[#This Row],[Quantity in Stock]]</f>
        <v>0</v>
      </c>
      <c r="Z369" s="29">
        <f t="shared" si="52"/>
        <v>0</v>
      </c>
      <c r="AC369" s="17">
        <f t="shared" si="46"/>
        <v>0</v>
      </c>
      <c r="AD369" s="18">
        <f t="shared" si="47"/>
        <v>0</v>
      </c>
      <c r="AE369" s="18">
        <f t="shared" si="48"/>
        <v>0</v>
      </c>
      <c r="AF369" s="18">
        <f t="shared" si="53"/>
        <v>0</v>
      </c>
      <c r="AG369" s="30">
        <f t="shared" si="50"/>
        <v>0</v>
      </c>
      <c r="AI369" s="11"/>
      <c r="AJ369" s="11"/>
      <c r="AK369" s="11"/>
      <c r="AL369" s="11"/>
      <c r="AN369" s="11"/>
      <c r="AO369" s="11"/>
      <c r="AP369" s="11"/>
    </row>
    <row r="370" spans="2:42" ht="13.5" customHeight="1">
      <c r="B370" s="11" t="s">
        <v>847</v>
      </c>
      <c r="C370" s="11" t="s">
        <v>847</v>
      </c>
      <c r="D370" s="11" t="s">
        <v>851</v>
      </c>
      <c r="E370" s="11" t="s">
        <v>849</v>
      </c>
      <c r="F370" s="11" t="s">
        <v>852</v>
      </c>
      <c r="G370" s="11"/>
      <c r="H370" s="11" t="s">
        <v>593</v>
      </c>
      <c r="I370" s="11"/>
      <c r="J370" s="11"/>
      <c r="K370" s="11" t="s">
        <v>543</v>
      </c>
      <c r="L370" s="11">
        <v>4</v>
      </c>
      <c r="M370" s="27">
        <v>0</v>
      </c>
      <c r="N370" s="27">
        <v>15.99</v>
      </c>
      <c r="O370" s="28">
        <v>5.94</v>
      </c>
      <c r="P370" s="28">
        <f>Table1[[#This Row],[Real Sell ]]+Table1[[#This Row],[Shipping Income]]</f>
        <v>21.93</v>
      </c>
      <c r="Q370" s="28">
        <v>10.08</v>
      </c>
      <c r="R370" s="28">
        <v>9.5</v>
      </c>
      <c r="S370" s="26">
        <f t="shared" si="49"/>
        <v>0</v>
      </c>
      <c r="T370" s="27">
        <f>Table1[[#This Row],[Unit Price]]+Table1[[#This Row],[Shipping Expense]]+Table1[[#This Row],[Amazon fees]]</f>
        <v>19.579999999999998</v>
      </c>
      <c r="U370" s="26">
        <f>Table1[[#This Row],[Total income]]-Table1[[#This Row],[Total Expense]]</f>
        <v>2.3500000000000014</v>
      </c>
      <c r="V370" s="26">
        <f t="shared" si="51"/>
        <v>24.083399999999997</v>
      </c>
      <c r="X370" s="2">
        <f>Table1[[#This Row],[Unit Price]]*Table1[[#This Row],[Quantity in Stock]]</f>
        <v>0</v>
      </c>
      <c r="Z370" s="29">
        <f t="shared" si="52"/>
        <v>0</v>
      </c>
      <c r="AC370" s="17">
        <f t="shared" si="46"/>
        <v>0</v>
      </c>
      <c r="AD370" s="18">
        <f t="shared" si="47"/>
        <v>0</v>
      </c>
      <c r="AE370" s="18">
        <f t="shared" si="48"/>
        <v>0</v>
      </c>
      <c r="AF370" s="18">
        <f t="shared" si="53"/>
        <v>0</v>
      </c>
      <c r="AG370" s="30">
        <f t="shared" si="50"/>
        <v>0</v>
      </c>
      <c r="AI370" s="11"/>
      <c r="AJ370" s="11"/>
      <c r="AK370" s="11"/>
      <c r="AL370" s="11"/>
      <c r="AN370" s="11"/>
      <c r="AO370" s="11"/>
      <c r="AP370" s="11"/>
    </row>
    <row r="371" spans="2:42" ht="13.5" customHeight="1">
      <c r="B371" s="11" t="s">
        <v>557</v>
      </c>
      <c r="C371" s="11" t="s">
        <v>558</v>
      </c>
      <c r="D371" s="11" t="s">
        <v>559</v>
      </c>
      <c r="E371" s="11" t="s">
        <v>560</v>
      </c>
      <c r="F371" s="11" t="s">
        <v>853</v>
      </c>
      <c r="G371" s="11"/>
      <c r="H371" s="11" t="s">
        <v>632</v>
      </c>
      <c r="I371" s="11"/>
      <c r="J371" s="11"/>
      <c r="K371" s="11" t="s">
        <v>562</v>
      </c>
      <c r="L371" s="11">
        <v>1.5</v>
      </c>
      <c r="M371" s="27">
        <v>0</v>
      </c>
      <c r="N371" s="27">
        <v>20.99</v>
      </c>
      <c r="P371" s="28">
        <f>Table1[[#This Row],[Real Sell ]]+Table1[[#This Row],[Shipping Income]]</f>
        <v>20.99</v>
      </c>
      <c r="Q371" s="28">
        <v>5.95</v>
      </c>
      <c r="S371" s="26">
        <f t="shared" si="49"/>
        <v>4.01</v>
      </c>
      <c r="T371" s="27">
        <f>Table1[[#This Row],[Unit Price]]+Table1[[#This Row],[Shipping Expense]]+Table1[[#This Row],[Amazon fees]]</f>
        <v>9.9600000000000009</v>
      </c>
      <c r="U371" s="26">
        <f>Table1[[#This Row],[Total income]]-Table1[[#This Row],[Total Expense]]</f>
        <v>11.029999999999998</v>
      </c>
      <c r="V371" s="26">
        <f t="shared" si="51"/>
        <v>12.250800000000002</v>
      </c>
      <c r="X371" s="2">
        <f>Table1[[#This Row],[Unit Price]]*Table1[[#This Row],[Quantity in Stock]]</f>
        <v>0</v>
      </c>
      <c r="Z371" s="29">
        <f t="shared" si="52"/>
        <v>0</v>
      </c>
      <c r="AC371" s="17">
        <f t="shared" si="46"/>
        <v>0</v>
      </c>
      <c r="AD371" s="18">
        <f t="shared" si="47"/>
        <v>0</v>
      </c>
      <c r="AE371" s="18">
        <f t="shared" si="48"/>
        <v>0</v>
      </c>
      <c r="AF371" s="18">
        <f t="shared" si="53"/>
        <v>0</v>
      </c>
      <c r="AG371" s="30">
        <f t="shared" si="50"/>
        <v>0</v>
      </c>
      <c r="AI371" s="11"/>
      <c r="AJ371" s="11"/>
      <c r="AK371" s="11"/>
      <c r="AL371" s="11"/>
      <c r="AN371" s="11"/>
      <c r="AO371" s="11"/>
      <c r="AP371" s="11"/>
    </row>
    <row r="372" spans="2:42" ht="13.5" customHeight="1">
      <c r="B372" s="11" t="s">
        <v>854</v>
      </c>
      <c r="C372" s="11" t="s">
        <v>589</v>
      </c>
      <c r="D372" s="11" t="s">
        <v>855</v>
      </c>
      <c r="E372" s="11" t="s">
        <v>856</v>
      </c>
      <c r="F372" s="11" t="s">
        <v>857</v>
      </c>
      <c r="G372" s="11"/>
      <c r="H372" s="11" t="s">
        <v>632</v>
      </c>
      <c r="I372" s="11"/>
      <c r="J372" s="11"/>
      <c r="K372" s="11" t="s">
        <v>533</v>
      </c>
      <c r="L372" s="11">
        <v>1</v>
      </c>
      <c r="M372" s="27">
        <v>0</v>
      </c>
      <c r="N372" s="27">
        <v>17.989999999999998</v>
      </c>
      <c r="P372" s="28">
        <f>Table1[[#This Row],[Real Sell ]]+Table1[[#This Row],[Shipping Income]]</f>
        <v>17.989999999999998</v>
      </c>
      <c r="Q372" s="28">
        <v>5.35</v>
      </c>
      <c r="S372" s="26">
        <f t="shared" si="49"/>
        <v>3.0199999999999996</v>
      </c>
      <c r="T372" s="27">
        <f>Table1[[#This Row],[Unit Price]]+Table1[[#This Row],[Shipping Expense]]+Table1[[#This Row],[Amazon fees]]</f>
        <v>8.3699999999999992</v>
      </c>
      <c r="U372" s="26">
        <f>Table1[[#This Row],[Total income]]-Table1[[#This Row],[Total Expense]]</f>
        <v>9.6199999999999992</v>
      </c>
      <c r="V372" s="26">
        <f t="shared" si="51"/>
        <v>10.2951</v>
      </c>
      <c r="X372" s="2">
        <f>Table1[[#This Row],[Unit Price]]*Table1[[#This Row],[Quantity in Stock]]</f>
        <v>0</v>
      </c>
      <c r="Z372" s="29">
        <f t="shared" si="52"/>
        <v>0</v>
      </c>
      <c r="AC372" s="17">
        <f t="shared" si="46"/>
        <v>0</v>
      </c>
      <c r="AD372" s="18">
        <f t="shared" si="47"/>
        <v>0</v>
      </c>
      <c r="AE372" s="18">
        <f t="shared" si="48"/>
        <v>0</v>
      </c>
      <c r="AF372" s="18">
        <f t="shared" si="53"/>
        <v>0</v>
      </c>
      <c r="AG372" s="30">
        <f t="shared" si="50"/>
        <v>0</v>
      </c>
      <c r="AI372" s="11"/>
      <c r="AJ372" s="11"/>
      <c r="AK372" s="11"/>
      <c r="AL372" s="11"/>
      <c r="AN372" s="11"/>
      <c r="AO372" s="11"/>
      <c r="AP372" s="11"/>
    </row>
    <row r="373" spans="2:42" ht="13.5" customHeight="1">
      <c r="B373" s="11" t="s">
        <v>854</v>
      </c>
      <c r="C373" s="11" t="s">
        <v>589</v>
      </c>
      <c r="D373" s="11" t="s">
        <v>855</v>
      </c>
      <c r="E373" s="11" t="s">
        <v>856</v>
      </c>
      <c r="F373" s="11" t="s">
        <v>858</v>
      </c>
      <c r="G373" s="11"/>
      <c r="H373" s="11" t="s">
        <v>593</v>
      </c>
      <c r="I373" s="11"/>
      <c r="J373" s="11"/>
      <c r="K373" s="11" t="s">
        <v>533</v>
      </c>
      <c r="L373" s="11">
        <v>1</v>
      </c>
      <c r="M373" s="27">
        <v>0</v>
      </c>
      <c r="N373" s="27">
        <v>14.5</v>
      </c>
      <c r="O373" s="28">
        <v>4.82</v>
      </c>
      <c r="P373" s="28">
        <f>Table1[[#This Row],[Real Sell ]]+Table1[[#This Row],[Shipping Income]]</f>
        <v>19.32</v>
      </c>
      <c r="Q373" s="28">
        <v>5.35</v>
      </c>
      <c r="R373" s="28">
        <v>5.9</v>
      </c>
      <c r="S373" s="26">
        <f t="shared" si="49"/>
        <v>0</v>
      </c>
      <c r="T373" s="27">
        <f>Table1[[#This Row],[Unit Price]]+Table1[[#This Row],[Shipping Expense]]+Table1[[#This Row],[Amazon fees]]</f>
        <v>11.25</v>
      </c>
      <c r="U373" s="26">
        <f>Table1[[#This Row],[Total income]]-Table1[[#This Row],[Total Expense]]</f>
        <v>8.07</v>
      </c>
      <c r="V373" s="26">
        <f t="shared" si="51"/>
        <v>13.8375</v>
      </c>
      <c r="X373" s="2">
        <f>Table1[[#This Row],[Unit Price]]*Table1[[#This Row],[Quantity in Stock]]</f>
        <v>0</v>
      </c>
      <c r="Z373" s="29">
        <f t="shared" si="52"/>
        <v>0</v>
      </c>
      <c r="AC373" s="17">
        <f t="shared" si="46"/>
        <v>0</v>
      </c>
      <c r="AD373" s="18">
        <f t="shared" si="47"/>
        <v>0</v>
      </c>
      <c r="AE373" s="18">
        <f t="shared" si="48"/>
        <v>0</v>
      </c>
      <c r="AF373" s="18">
        <f t="shared" si="53"/>
        <v>0</v>
      </c>
      <c r="AG373" s="30">
        <f t="shared" si="50"/>
        <v>0</v>
      </c>
      <c r="AI373" s="11"/>
      <c r="AJ373" s="11"/>
      <c r="AK373" s="11"/>
      <c r="AL373" s="11"/>
      <c r="AN373" s="11"/>
      <c r="AO373" s="11"/>
      <c r="AP373" s="11"/>
    </row>
    <row r="374" spans="2:42" ht="13.5" customHeight="1">
      <c r="B374" s="11" t="s">
        <v>552</v>
      </c>
      <c r="C374" s="11" t="s">
        <v>553</v>
      </c>
      <c r="D374" s="11" t="s">
        <v>554</v>
      </c>
      <c r="E374" s="11" t="s">
        <v>555</v>
      </c>
      <c r="F374" s="11" t="s">
        <v>859</v>
      </c>
      <c r="G374" s="11"/>
      <c r="H374" s="11" t="s">
        <v>632</v>
      </c>
      <c r="I374" s="11"/>
      <c r="J374" s="11"/>
      <c r="K374" s="11" t="s">
        <v>543</v>
      </c>
      <c r="L374" s="11">
        <v>11</v>
      </c>
      <c r="M374" s="27">
        <v>0</v>
      </c>
      <c r="N374" s="27">
        <v>32</v>
      </c>
      <c r="P374" s="28">
        <f>Table1[[#This Row],[Real Sell ]]+Table1[[#This Row],[Shipping Income]]</f>
        <v>32</v>
      </c>
      <c r="Q374" s="28">
        <v>7.92</v>
      </c>
      <c r="S374" s="26">
        <f t="shared" si="49"/>
        <v>7.52</v>
      </c>
      <c r="T374" s="27">
        <f>Table1[[#This Row],[Unit Price]]+Table1[[#This Row],[Shipping Expense]]+Table1[[#This Row],[Amazon fees]]</f>
        <v>15.44</v>
      </c>
      <c r="U374" s="26">
        <f>Table1[[#This Row],[Total income]]-Table1[[#This Row],[Total Expense]]</f>
        <v>16.560000000000002</v>
      </c>
      <c r="V374" s="26">
        <f t="shared" si="51"/>
        <v>18.991199999999999</v>
      </c>
      <c r="X374" s="2">
        <f>Table1[[#This Row],[Unit Price]]*Table1[[#This Row],[Quantity in Stock]]</f>
        <v>0</v>
      </c>
      <c r="Z374" s="29">
        <f t="shared" si="52"/>
        <v>0</v>
      </c>
      <c r="AC374" s="17">
        <f t="shared" si="46"/>
        <v>0</v>
      </c>
      <c r="AD374" s="18">
        <f t="shared" si="47"/>
        <v>0</v>
      </c>
      <c r="AE374" s="18">
        <f t="shared" si="48"/>
        <v>0</v>
      </c>
      <c r="AF374" s="18">
        <f t="shared" si="53"/>
        <v>0</v>
      </c>
      <c r="AG374" s="30">
        <f t="shared" si="50"/>
        <v>0</v>
      </c>
      <c r="AI374" s="11"/>
      <c r="AJ374" s="11"/>
      <c r="AK374" s="11"/>
      <c r="AL374" s="11"/>
      <c r="AN374" s="11"/>
      <c r="AO374" s="11"/>
      <c r="AP374" s="11"/>
    </row>
    <row r="375" spans="2:42" ht="13.5" customHeight="1">
      <c r="B375" s="11" t="s">
        <v>269</v>
      </c>
      <c r="C375" s="11" t="s">
        <v>860</v>
      </c>
      <c r="D375" s="11" t="s">
        <v>861</v>
      </c>
      <c r="E375" s="11" t="s">
        <v>862</v>
      </c>
      <c r="F375" s="11" t="s">
        <v>863</v>
      </c>
      <c r="G375" s="11"/>
      <c r="H375" s="11" t="s">
        <v>632</v>
      </c>
      <c r="I375" s="11"/>
      <c r="J375" s="11"/>
      <c r="K375" s="11" t="s">
        <v>533</v>
      </c>
      <c r="L375" s="11">
        <v>0</v>
      </c>
      <c r="M375" s="27">
        <v>0</v>
      </c>
      <c r="N375" s="27">
        <v>11.5</v>
      </c>
      <c r="P375" s="28">
        <f>Table1[[#This Row],[Real Sell ]]+Table1[[#This Row],[Shipping Income]]</f>
        <v>11.5</v>
      </c>
      <c r="S375" s="26">
        <f t="shared" si="49"/>
        <v>3.0199999999999996</v>
      </c>
      <c r="T375" s="27">
        <f>Table1[[#This Row],[Unit Price]]+Table1[[#This Row],[Shipping Expense]]+Table1[[#This Row],[Amazon fees]]</f>
        <v>3.0199999999999996</v>
      </c>
      <c r="U375" s="26">
        <f>Table1[[#This Row],[Total income]]-Table1[[#This Row],[Total Expense]]</f>
        <v>8.48</v>
      </c>
      <c r="V375" s="26">
        <f t="shared" si="51"/>
        <v>4.1977999999999991</v>
      </c>
      <c r="X375" s="2">
        <f>Table1[[#This Row],[Unit Price]]*Table1[[#This Row],[Quantity in Stock]]</f>
        <v>0</v>
      </c>
      <c r="Z375" s="29">
        <f t="shared" si="52"/>
        <v>0</v>
      </c>
      <c r="AC375" s="17">
        <f t="shared" si="46"/>
        <v>0</v>
      </c>
      <c r="AD375" s="18">
        <f t="shared" si="47"/>
        <v>0</v>
      </c>
      <c r="AE375" s="18">
        <f t="shared" si="48"/>
        <v>0</v>
      </c>
      <c r="AF375" s="18">
        <f t="shared" si="53"/>
        <v>0</v>
      </c>
      <c r="AG375" s="30">
        <f t="shared" si="50"/>
        <v>0</v>
      </c>
      <c r="AI375" s="11"/>
      <c r="AJ375" s="11"/>
      <c r="AK375" s="11"/>
      <c r="AL375" s="11"/>
      <c r="AN375" s="11"/>
      <c r="AO375" s="11"/>
      <c r="AP375" s="11"/>
    </row>
    <row r="376" spans="2:42" ht="13.5" customHeight="1">
      <c r="B376" s="11" t="s">
        <v>269</v>
      </c>
      <c r="C376" s="11" t="s">
        <v>860</v>
      </c>
      <c r="D376" s="11" t="s">
        <v>861</v>
      </c>
      <c r="E376" s="11" t="s">
        <v>862</v>
      </c>
      <c r="F376" s="11" t="s">
        <v>864</v>
      </c>
      <c r="G376" s="11"/>
      <c r="H376" s="11" t="s">
        <v>593</v>
      </c>
      <c r="I376" s="11"/>
      <c r="J376" s="11"/>
      <c r="K376" s="11" t="s">
        <v>533</v>
      </c>
      <c r="L376" s="11">
        <v>0</v>
      </c>
      <c r="M376" s="27">
        <v>0</v>
      </c>
      <c r="N376" s="27">
        <v>5.5</v>
      </c>
      <c r="O376" s="28">
        <v>4.72</v>
      </c>
      <c r="P376" s="28">
        <f>Table1[[#This Row],[Real Sell ]]+Table1[[#This Row],[Shipping Income]]</f>
        <v>10.219999999999999</v>
      </c>
      <c r="R376" s="28">
        <v>3.5</v>
      </c>
      <c r="S376" s="26">
        <f t="shared" si="49"/>
        <v>0</v>
      </c>
      <c r="T376" s="27">
        <f>Table1[[#This Row],[Unit Price]]+Table1[[#This Row],[Shipping Expense]]+Table1[[#This Row],[Amazon fees]]</f>
        <v>3.5</v>
      </c>
      <c r="U376" s="26">
        <f>Table1[[#This Row],[Total income]]-Table1[[#This Row],[Total Expense]]</f>
        <v>6.7199999999999989</v>
      </c>
      <c r="V376" s="26">
        <f t="shared" si="51"/>
        <v>4.8650000000000002</v>
      </c>
      <c r="X376" s="2">
        <f>Table1[[#This Row],[Unit Price]]*Table1[[#This Row],[Quantity in Stock]]</f>
        <v>0</v>
      </c>
      <c r="Z376" s="29">
        <f t="shared" si="52"/>
        <v>0</v>
      </c>
      <c r="AC376" s="17">
        <f t="shared" si="46"/>
        <v>0</v>
      </c>
      <c r="AD376" s="18">
        <f t="shared" si="47"/>
        <v>0</v>
      </c>
      <c r="AE376" s="18">
        <f t="shared" si="48"/>
        <v>0</v>
      </c>
      <c r="AF376" s="18">
        <f t="shared" si="53"/>
        <v>0</v>
      </c>
      <c r="AG376" s="30">
        <f t="shared" si="50"/>
        <v>0</v>
      </c>
      <c r="AI376" s="11"/>
      <c r="AJ376" s="11"/>
      <c r="AK376" s="11"/>
      <c r="AL376" s="11"/>
      <c r="AN376" s="11"/>
      <c r="AO376" s="11"/>
      <c r="AP376" s="11"/>
    </row>
    <row r="377" spans="2:42" ht="13.5" customHeight="1">
      <c r="B377" s="11" t="s">
        <v>865</v>
      </c>
      <c r="C377" s="11" t="s">
        <v>866</v>
      </c>
      <c r="D377" s="11" t="s">
        <v>867</v>
      </c>
      <c r="E377" s="11" t="s">
        <v>868</v>
      </c>
      <c r="F377" s="11" t="s">
        <v>869</v>
      </c>
      <c r="G377" s="11"/>
      <c r="H377" s="11" t="s">
        <v>593</v>
      </c>
      <c r="I377" s="11"/>
      <c r="J377" s="11"/>
      <c r="K377" s="11" t="s">
        <v>626</v>
      </c>
      <c r="L377" s="11">
        <v>20.5</v>
      </c>
      <c r="M377" s="27">
        <v>0</v>
      </c>
      <c r="N377" s="27">
        <v>68</v>
      </c>
      <c r="O377" s="28">
        <v>14.72</v>
      </c>
      <c r="P377" s="28">
        <f>Table1[[#This Row],[Real Sell ]]+Table1[[#This Row],[Shipping Income]]</f>
        <v>82.72</v>
      </c>
      <c r="Q377" s="28">
        <v>35</v>
      </c>
      <c r="R377" s="28">
        <v>9.5</v>
      </c>
      <c r="S377" s="26">
        <f t="shared" si="49"/>
        <v>0</v>
      </c>
      <c r="T377" s="27">
        <f>Table1[[#This Row],[Unit Price]]+Table1[[#This Row],[Shipping Expense]]+Table1[[#This Row],[Amazon fees]]</f>
        <v>44.5</v>
      </c>
      <c r="U377" s="26">
        <f>Table1[[#This Row],[Total income]]-Table1[[#This Row],[Total Expense]]</f>
        <v>38.22</v>
      </c>
      <c r="V377" s="26">
        <f t="shared" si="51"/>
        <v>54.734999999999999</v>
      </c>
      <c r="X377" s="2">
        <f>Table1[[#This Row],[Unit Price]]*Table1[[#This Row],[Quantity in Stock]]</f>
        <v>0</v>
      </c>
      <c r="Z377" s="29">
        <f t="shared" si="52"/>
        <v>0</v>
      </c>
      <c r="AC377" s="17">
        <f t="shared" si="46"/>
        <v>0</v>
      </c>
      <c r="AD377" s="18">
        <f t="shared" si="47"/>
        <v>0</v>
      </c>
      <c r="AE377" s="18">
        <f t="shared" si="48"/>
        <v>0</v>
      </c>
      <c r="AF377" s="18">
        <f t="shared" si="53"/>
        <v>0</v>
      </c>
      <c r="AG377" s="30">
        <f t="shared" si="50"/>
        <v>0</v>
      </c>
      <c r="AI377" s="11"/>
      <c r="AJ377" s="11"/>
      <c r="AK377" s="11"/>
      <c r="AL377" s="11"/>
      <c r="AN377" s="11"/>
      <c r="AO377" s="11"/>
      <c r="AP377" s="11"/>
    </row>
    <row r="378" spans="2:42" ht="13.5" customHeight="1">
      <c r="B378" s="11" t="s">
        <v>865</v>
      </c>
      <c r="C378" s="11" t="s">
        <v>866</v>
      </c>
      <c r="D378" s="11" t="s">
        <v>867</v>
      </c>
      <c r="E378" s="11" t="s">
        <v>868</v>
      </c>
      <c r="F378" s="11" t="s">
        <v>870</v>
      </c>
      <c r="G378" s="11"/>
      <c r="H378" s="11" t="s">
        <v>632</v>
      </c>
      <c r="I378" s="11"/>
      <c r="J378" s="11"/>
      <c r="K378" s="11" t="s">
        <v>626</v>
      </c>
      <c r="L378" s="11">
        <v>20.5</v>
      </c>
      <c r="M378" s="27">
        <v>0</v>
      </c>
      <c r="N378" s="27">
        <v>54.28</v>
      </c>
      <c r="P378" s="28">
        <f>Table1[[#This Row],[Real Sell ]]+Table1[[#This Row],[Shipping Income]]</f>
        <v>54.28</v>
      </c>
      <c r="Q378" s="28">
        <v>35</v>
      </c>
      <c r="S378" s="26">
        <f t="shared" si="49"/>
        <v>13.365</v>
      </c>
      <c r="T378" s="27">
        <f>Table1[[#This Row],[Unit Price]]+Table1[[#This Row],[Shipping Expense]]+Table1[[#This Row],[Amazon fees]]</f>
        <v>48.365000000000002</v>
      </c>
      <c r="U378" s="26">
        <f>Table1[[#This Row],[Total income]]-Table1[[#This Row],[Total Expense]]</f>
        <v>5.9149999999999991</v>
      </c>
      <c r="V378" s="26">
        <f t="shared" si="51"/>
        <v>59.488950000000003</v>
      </c>
      <c r="X378" s="2">
        <f>Table1[[#This Row],[Unit Price]]*Table1[[#This Row],[Quantity in Stock]]</f>
        <v>0</v>
      </c>
      <c r="Z378" s="29">
        <f t="shared" si="52"/>
        <v>0</v>
      </c>
      <c r="AC378" s="17">
        <f t="shared" si="46"/>
        <v>0</v>
      </c>
      <c r="AD378" s="18">
        <f t="shared" si="47"/>
        <v>0</v>
      </c>
      <c r="AE378" s="18">
        <f t="shared" si="48"/>
        <v>0</v>
      </c>
      <c r="AF378" s="18">
        <f t="shared" si="53"/>
        <v>0</v>
      </c>
      <c r="AG378" s="30">
        <f t="shared" si="50"/>
        <v>0</v>
      </c>
      <c r="AI378" s="11"/>
      <c r="AJ378" s="11"/>
      <c r="AK378" s="11"/>
      <c r="AL378" s="11"/>
      <c r="AN378" s="11"/>
      <c r="AO378" s="11"/>
      <c r="AP378" s="11"/>
    </row>
    <row r="379" spans="2:42" ht="13.5" customHeight="1">
      <c r="B379" s="11" t="s">
        <v>871</v>
      </c>
      <c r="C379" s="11" t="s">
        <v>872</v>
      </c>
      <c r="D379" s="11" t="s">
        <v>873</v>
      </c>
      <c r="E379" s="11" t="s">
        <v>874</v>
      </c>
      <c r="F379" s="11" t="s">
        <v>875</v>
      </c>
      <c r="G379" s="11"/>
      <c r="H379" s="11" t="s">
        <v>632</v>
      </c>
      <c r="I379" s="11"/>
      <c r="J379" s="11"/>
      <c r="K379" s="11" t="s">
        <v>543</v>
      </c>
      <c r="L379" s="11">
        <v>10</v>
      </c>
      <c r="M379" s="27">
        <v>0</v>
      </c>
      <c r="N379" s="27">
        <v>25.5</v>
      </c>
      <c r="P379" s="28">
        <f>Table1[[#This Row],[Real Sell ]]+Table1[[#This Row],[Shipping Income]]</f>
        <v>25.5</v>
      </c>
      <c r="Q379" s="28">
        <v>10.8</v>
      </c>
      <c r="S379" s="26">
        <f t="shared" si="49"/>
        <v>7.129999999999999</v>
      </c>
      <c r="T379" s="27">
        <f>Table1[[#This Row],[Unit Price]]+Table1[[#This Row],[Shipping Expense]]+Table1[[#This Row],[Amazon fees]]</f>
        <v>17.93</v>
      </c>
      <c r="U379" s="26">
        <f>Table1[[#This Row],[Total income]]-Table1[[#This Row],[Total Expense]]</f>
        <v>7.57</v>
      </c>
      <c r="V379" s="26">
        <f t="shared" si="51"/>
        <v>22.053899999999999</v>
      </c>
      <c r="X379" s="2">
        <f>Table1[[#This Row],[Unit Price]]*Table1[[#This Row],[Quantity in Stock]]</f>
        <v>0</v>
      </c>
      <c r="Z379" s="29">
        <f t="shared" si="52"/>
        <v>0</v>
      </c>
      <c r="AC379" s="17">
        <f t="shared" si="46"/>
        <v>0</v>
      </c>
      <c r="AD379" s="18">
        <f t="shared" si="47"/>
        <v>0</v>
      </c>
      <c r="AE379" s="18">
        <f t="shared" si="48"/>
        <v>0</v>
      </c>
      <c r="AF379" s="18">
        <f t="shared" si="53"/>
        <v>0</v>
      </c>
      <c r="AG379" s="30">
        <f t="shared" si="50"/>
        <v>0</v>
      </c>
      <c r="AI379" s="11"/>
      <c r="AJ379" s="11"/>
      <c r="AK379" s="11"/>
      <c r="AL379" s="11"/>
      <c r="AN379" s="11"/>
      <c r="AO379" s="11"/>
      <c r="AP379" s="11"/>
    </row>
    <row r="380" spans="2:42" ht="13.5" customHeight="1">
      <c r="B380" s="11" t="s">
        <v>876</v>
      </c>
      <c r="C380" s="11" t="s">
        <v>877</v>
      </c>
      <c r="D380" s="11" t="s">
        <v>878</v>
      </c>
      <c r="E380" s="11" t="s">
        <v>879</v>
      </c>
      <c r="F380" s="11" t="s">
        <v>880</v>
      </c>
      <c r="G380" s="11"/>
      <c r="H380" s="11" t="s">
        <v>593</v>
      </c>
      <c r="I380" s="11"/>
      <c r="J380" s="11"/>
      <c r="K380" s="11" t="s">
        <v>543</v>
      </c>
      <c r="L380" s="11">
        <v>6.4</v>
      </c>
      <c r="M380" s="27">
        <v>0</v>
      </c>
      <c r="N380" s="27">
        <v>22.5</v>
      </c>
      <c r="P380" s="28">
        <f>Table1[[#This Row],[Real Sell ]]+Table1[[#This Row],[Shipping Income]]</f>
        <v>22.5</v>
      </c>
      <c r="Q380" s="28">
        <v>8.75</v>
      </c>
      <c r="R380" s="28">
        <v>9.5</v>
      </c>
      <c r="S380" s="26">
        <f t="shared" si="49"/>
        <v>0</v>
      </c>
      <c r="T380" s="27">
        <f>Table1[[#This Row],[Unit Price]]+Table1[[#This Row],[Shipping Expense]]+Table1[[#This Row],[Amazon fees]]</f>
        <v>18.25</v>
      </c>
      <c r="U380" s="26">
        <f>Table1[[#This Row],[Total income]]-Table1[[#This Row],[Total Expense]]</f>
        <v>4.25</v>
      </c>
      <c r="V380" s="26">
        <f t="shared" si="51"/>
        <v>22.447499999999998</v>
      </c>
      <c r="X380" s="2">
        <f>Table1[[#This Row],[Unit Price]]*Table1[[#This Row],[Quantity in Stock]]</f>
        <v>0</v>
      </c>
      <c r="Z380" s="29">
        <f t="shared" si="52"/>
        <v>0</v>
      </c>
      <c r="AC380" s="17">
        <f t="shared" si="46"/>
        <v>0</v>
      </c>
      <c r="AD380" s="18">
        <f t="shared" si="47"/>
        <v>0</v>
      </c>
      <c r="AE380" s="18">
        <f t="shared" si="48"/>
        <v>0</v>
      </c>
      <c r="AF380" s="18">
        <f t="shared" si="53"/>
        <v>0</v>
      </c>
      <c r="AG380" s="30">
        <f t="shared" si="50"/>
        <v>0</v>
      </c>
      <c r="AI380" s="11"/>
      <c r="AJ380" s="11"/>
      <c r="AK380" s="11"/>
      <c r="AL380" s="11"/>
      <c r="AN380" s="11"/>
      <c r="AO380" s="11"/>
      <c r="AP380" s="11"/>
    </row>
    <row r="381" spans="2:42" ht="13.5" customHeight="1">
      <c r="B381" s="11" t="s">
        <v>881</v>
      </c>
      <c r="C381" s="11" t="s">
        <v>882</v>
      </c>
      <c r="D381" s="11" t="s">
        <v>883</v>
      </c>
      <c r="E381" s="11" t="s">
        <v>884</v>
      </c>
      <c r="F381" s="11" t="s">
        <v>885</v>
      </c>
      <c r="G381" s="11"/>
      <c r="H381" s="11" t="s">
        <v>632</v>
      </c>
      <c r="I381" s="11"/>
      <c r="J381" s="11"/>
      <c r="K381" s="11" t="s">
        <v>562</v>
      </c>
      <c r="L381" s="11">
        <v>1.5</v>
      </c>
      <c r="M381" s="27">
        <v>0</v>
      </c>
      <c r="N381" s="27">
        <v>12.49</v>
      </c>
      <c r="P381" s="28">
        <f>Table1[[#This Row],[Real Sell ]]+Table1[[#This Row],[Shipping Income]]</f>
        <v>12.49</v>
      </c>
      <c r="Q381" s="28">
        <v>5.3</v>
      </c>
      <c r="S381" s="26">
        <f t="shared" si="49"/>
        <v>4.01</v>
      </c>
      <c r="T381" s="27">
        <f>Table1[[#This Row],[Unit Price]]+Table1[[#This Row],[Shipping Expense]]+Table1[[#This Row],[Amazon fees]]</f>
        <v>9.3099999999999987</v>
      </c>
      <c r="U381" s="26">
        <f>Table1[[#This Row],[Total income]]-Table1[[#This Row],[Total Expense]]</f>
        <v>3.1800000000000015</v>
      </c>
      <c r="V381" s="26">
        <f t="shared" si="51"/>
        <v>11.451299999999998</v>
      </c>
      <c r="X381" s="2">
        <f>Table1[[#This Row],[Unit Price]]*Table1[[#This Row],[Quantity in Stock]]</f>
        <v>0</v>
      </c>
      <c r="Z381" s="29">
        <f t="shared" si="52"/>
        <v>0</v>
      </c>
      <c r="AC381" s="17">
        <f t="shared" si="46"/>
        <v>0</v>
      </c>
      <c r="AD381" s="18">
        <f t="shared" si="47"/>
        <v>0</v>
      </c>
      <c r="AE381" s="18">
        <f t="shared" si="48"/>
        <v>0</v>
      </c>
      <c r="AF381" s="18">
        <f t="shared" si="53"/>
        <v>0</v>
      </c>
      <c r="AG381" s="30">
        <f t="shared" si="50"/>
        <v>0</v>
      </c>
      <c r="AI381" s="11"/>
      <c r="AJ381" s="11"/>
      <c r="AK381" s="11"/>
      <c r="AL381" s="11"/>
      <c r="AN381" s="11"/>
      <c r="AO381" s="11"/>
      <c r="AP381" s="11"/>
    </row>
    <row r="382" spans="2:42" ht="13.5" customHeight="1">
      <c r="B382" s="11" t="s">
        <v>886</v>
      </c>
      <c r="C382" s="11" t="s">
        <v>887</v>
      </c>
      <c r="D382" s="11" t="s">
        <v>888</v>
      </c>
      <c r="E382" s="11" t="s">
        <v>889</v>
      </c>
      <c r="F382" s="11" t="s">
        <v>890</v>
      </c>
      <c r="G382" s="11"/>
      <c r="H382" s="11" t="s">
        <v>632</v>
      </c>
      <c r="I382" s="11"/>
      <c r="J382" s="11"/>
      <c r="K382" s="11" t="s">
        <v>562</v>
      </c>
      <c r="L382" s="11">
        <v>1.5</v>
      </c>
      <c r="M382" s="27">
        <v>0</v>
      </c>
      <c r="N382" s="27">
        <v>14.69</v>
      </c>
      <c r="P382" s="28">
        <f>Table1[[#This Row],[Real Sell ]]+Table1[[#This Row],[Shipping Income]]</f>
        <v>14.69</v>
      </c>
      <c r="Q382" s="28">
        <v>5.3</v>
      </c>
      <c r="S382" s="26">
        <f t="shared" si="49"/>
        <v>4.01</v>
      </c>
      <c r="T382" s="27">
        <f>Table1[[#This Row],[Unit Price]]+Table1[[#This Row],[Shipping Expense]]+Table1[[#This Row],[Amazon fees]]</f>
        <v>9.3099999999999987</v>
      </c>
      <c r="U382" s="26">
        <f>Table1[[#This Row],[Total income]]-Table1[[#This Row],[Total Expense]]</f>
        <v>5.3800000000000008</v>
      </c>
      <c r="V382" s="26">
        <f t="shared" si="51"/>
        <v>11.451299999999998</v>
      </c>
      <c r="X382" s="2">
        <f>Table1[[#This Row],[Unit Price]]*Table1[[#This Row],[Quantity in Stock]]</f>
        <v>0</v>
      </c>
      <c r="Z382" s="29">
        <f t="shared" si="52"/>
        <v>0</v>
      </c>
      <c r="AC382" s="17">
        <f t="shared" si="46"/>
        <v>0</v>
      </c>
      <c r="AD382" s="18">
        <f t="shared" si="47"/>
        <v>0</v>
      </c>
      <c r="AE382" s="18">
        <f t="shared" si="48"/>
        <v>0</v>
      </c>
      <c r="AF382" s="18">
        <f t="shared" si="53"/>
        <v>0</v>
      </c>
      <c r="AG382" s="30">
        <f t="shared" si="50"/>
        <v>0</v>
      </c>
      <c r="AI382" s="11"/>
      <c r="AJ382" s="11"/>
      <c r="AK382" s="11"/>
      <c r="AL382" s="11"/>
      <c r="AN382" s="11"/>
      <c r="AO382" s="11"/>
      <c r="AP382" s="11"/>
    </row>
    <row r="383" spans="2:42" ht="13.5" customHeight="1">
      <c r="B383" s="11" t="s">
        <v>891</v>
      </c>
      <c r="C383" s="11" t="s">
        <v>892</v>
      </c>
      <c r="D383" s="11" t="s">
        <v>893</v>
      </c>
      <c r="E383" s="11" t="s">
        <v>894</v>
      </c>
      <c r="F383" s="11" t="s">
        <v>895</v>
      </c>
      <c r="G383" s="11"/>
      <c r="H383" s="11" t="s">
        <v>632</v>
      </c>
      <c r="I383" s="11"/>
      <c r="J383" s="11"/>
      <c r="K383" s="11" t="s">
        <v>543</v>
      </c>
      <c r="L383" s="11">
        <v>0.8</v>
      </c>
      <c r="M383" s="27">
        <v>0</v>
      </c>
      <c r="N383" s="27">
        <v>8.99</v>
      </c>
      <c r="P383" s="28">
        <f>Table1[[#This Row],[Real Sell ]]+Table1[[#This Row],[Shipping Income]]</f>
        <v>8.99</v>
      </c>
      <c r="Q383" s="28">
        <v>3.1</v>
      </c>
      <c r="S383" s="26">
        <f t="shared" si="49"/>
        <v>4.01</v>
      </c>
      <c r="T383" s="27">
        <f>Table1[[#This Row],[Unit Price]]+Table1[[#This Row],[Shipping Expense]]+Table1[[#This Row],[Amazon fees]]</f>
        <v>7.1099999999999994</v>
      </c>
      <c r="U383" s="26">
        <f>Table1[[#This Row],[Total income]]-Table1[[#This Row],[Total Expense]]</f>
        <v>1.8800000000000008</v>
      </c>
      <c r="V383" s="26">
        <f t="shared" si="51"/>
        <v>8.7453000000000003</v>
      </c>
      <c r="X383" s="2">
        <f>Table1[[#This Row],[Unit Price]]*Table1[[#This Row],[Quantity in Stock]]</f>
        <v>0</v>
      </c>
      <c r="Z383" s="29">
        <f t="shared" si="52"/>
        <v>0</v>
      </c>
      <c r="AC383" s="17">
        <f t="shared" si="46"/>
        <v>0</v>
      </c>
      <c r="AD383" s="18">
        <f t="shared" si="47"/>
        <v>0</v>
      </c>
      <c r="AE383" s="18">
        <f t="shared" si="48"/>
        <v>0</v>
      </c>
      <c r="AF383" s="18">
        <f t="shared" si="53"/>
        <v>0</v>
      </c>
      <c r="AG383" s="30">
        <f t="shared" si="50"/>
        <v>0</v>
      </c>
      <c r="AI383" s="11"/>
      <c r="AJ383" s="11"/>
      <c r="AK383" s="11"/>
      <c r="AL383" s="11"/>
      <c r="AN383" s="11"/>
      <c r="AO383" s="11"/>
      <c r="AP383" s="11"/>
    </row>
    <row r="384" spans="2:42" ht="13.5" customHeight="1">
      <c r="B384" s="11" t="s">
        <v>876</v>
      </c>
      <c r="C384" s="11" t="s">
        <v>877</v>
      </c>
      <c r="D384" s="11" t="s">
        <v>896</v>
      </c>
      <c r="E384" s="11" t="s">
        <v>897</v>
      </c>
      <c r="F384" s="11" t="s">
        <v>898</v>
      </c>
      <c r="G384" s="11"/>
      <c r="H384" s="11" t="s">
        <v>632</v>
      </c>
      <c r="I384" s="11"/>
      <c r="J384" s="11"/>
      <c r="K384" s="11" t="s">
        <v>543</v>
      </c>
      <c r="L384" s="11">
        <v>6.4</v>
      </c>
      <c r="M384" s="27">
        <v>0</v>
      </c>
      <c r="N384" s="27">
        <v>23.6</v>
      </c>
      <c r="P384" s="28">
        <f>Table1[[#This Row],[Real Sell ]]+Table1[[#This Row],[Shipping Income]]</f>
        <v>23.6</v>
      </c>
      <c r="Q384" s="28">
        <v>8.75</v>
      </c>
      <c r="S384" s="26">
        <f t="shared" si="49"/>
        <v>5.726</v>
      </c>
      <c r="T384" s="27">
        <f>Table1[[#This Row],[Unit Price]]+Table1[[#This Row],[Shipping Expense]]+Table1[[#This Row],[Amazon fees]]</f>
        <v>14.475999999999999</v>
      </c>
      <c r="U384" s="26">
        <f>Table1[[#This Row],[Total income]]-Table1[[#This Row],[Total Expense]]</f>
        <v>9.1240000000000023</v>
      </c>
      <c r="V384" s="26">
        <f t="shared" si="51"/>
        <v>17.805479999999999</v>
      </c>
      <c r="X384" s="2">
        <f>Table1[[#This Row],[Unit Price]]*Table1[[#This Row],[Quantity in Stock]]</f>
        <v>0</v>
      </c>
      <c r="Z384" s="29">
        <f t="shared" si="52"/>
        <v>0</v>
      </c>
      <c r="AC384" s="17">
        <f t="shared" si="46"/>
        <v>0</v>
      </c>
      <c r="AD384" s="18">
        <f t="shared" si="47"/>
        <v>0</v>
      </c>
      <c r="AE384" s="18">
        <f t="shared" si="48"/>
        <v>0</v>
      </c>
      <c r="AF384" s="18">
        <f t="shared" si="53"/>
        <v>0</v>
      </c>
      <c r="AG384" s="30">
        <f t="shared" si="50"/>
        <v>0</v>
      </c>
      <c r="AI384" s="11"/>
      <c r="AJ384" s="11"/>
      <c r="AK384" s="11"/>
      <c r="AL384" s="11"/>
      <c r="AN384" s="11"/>
      <c r="AO384" s="11"/>
      <c r="AP384" s="11"/>
    </row>
    <row r="385" spans="2:52" ht="13.5" customHeight="1">
      <c r="B385" s="11" t="s">
        <v>899</v>
      </c>
      <c r="C385" s="11" t="s">
        <v>900</v>
      </c>
      <c r="D385" s="11" t="s">
        <v>877</v>
      </c>
      <c r="E385" s="11" t="s">
        <v>901</v>
      </c>
      <c r="F385" s="11" t="s">
        <v>902</v>
      </c>
      <c r="G385" s="11"/>
      <c r="H385" s="11" t="s">
        <v>632</v>
      </c>
      <c r="I385" s="11"/>
      <c r="J385" s="11"/>
      <c r="K385" s="11" t="s">
        <v>543</v>
      </c>
      <c r="L385" s="11">
        <v>3.2</v>
      </c>
      <c r="M385" s="27">
        <v>0</v>
      </c>
      <c r="N385" s="27">
        <v>15</v>
      </c>
      <c r="P385" s="28">
        <f>Table1[[#This Row],[Real Sell ]]+Table1[[#This Row],[Shipping Income]]</f>
        <v>15</v>
      </c>
      <c r="Q385" s="28">
        <v>3.6</v>
      </c>
      <c r="S385" s="26">
        <f t="shared" si="49"/>
        <v>4.4779999999999998</v>
      </c>
      <c r="T385" s="27">
        <f>Table1[[#This Row],[Unit Price]]+Table1[[#This Row],[Shipping Expense]]+Table1[[#This Row],[Amazon fees]]</f>
        <v>8.0779999999999994</v>
      </c>
      <c r="U385" s="26">
        <f>Table1[[#This Row],[Total income]]-Table1[[#This Row],[Total Expense]]</f>
        <v>6.9220000000000006</v>
      </c>
      <c r="V385" s="26">
        <f t="shared" si="51"/>
        <v>9.9359399999999987</v>
      </c>
      <c r="X385" s="2">
        <f>Table1[[#This Row],[Unit Price]]*Table1[[#This Row],[Quantity in Stock]]</f>
        <v>0</v>
      </c>
      <c r="Z385" s="29">
        <f t="shared" si="52"/>
        <v>0</v>
      </c>
      <c r="AC385" s="17">
        <f t="shared" si="46"/>
        <v>0</v>
      </c>
      <c r="AD385" s="18">
        <f t="shared" si="47"/>
        <v>0</v>
      </c>
      <c r="AE385" s="18">
        <f t="shared" si="48"/>
        <v>0</v>
      </c>
      <c r="AF385" s="18">
        <f t="shared" si="53"/>
        <v>0</v>
      </c>
      <c r="AG385" s="30">
        <f t="shared" si="50"/>
        <v>0</v>
      </c>
      <c r="AI385" s="11"/>
      <c r="AJ385" s="11"/>
      <c r="AK385" s="11"/>
      <c r="AL385" s="11"/>
      <c r="AN385" s="11"/>
      <c r="AO385" s="11"/>
      <c r="AP385" s="11"/>
    </row>
    <row r="386" spans="2:52" ht="13.5" customHeight="1">
      <c r="B386" s="11" t="s">
        <v>903</v>
      </c>
      <c r="C386" s="11" t="s">
        <v>877</v>
      </c>
      <c r="D386" s="11" t="s">
        <v>896</v>
      </c>
      <c r="E386" s="11" t="s">
        <v>904</v>
      </c>
      <c r="F386" s="11" t="s">
        <v>905</v>
      </c>
      <c r="G386" s="11"/>
      <c r="H386" s="11" t="s">
        <v>632</v>
      </c>
      <c r="I386" s="11"/>
      <c r="J386" s="11"/>
      <c r="K386" s="11" t="s">
        <v>543</v>
      </c>
      <c r="L386" s="11">
        <v>0</v>
      </c>
      <c r="M386" s="27">
        <v>0</v>
      </c>
      <c r="N386" s="27">
        <v>11.34</v>
      </c>
      <c r="P386" s="28">
        <f>Table1[[#This Row],[Real Sell ]]+Table1[[#This Row],[Shipping Income]]</f>
        <v>11.34</v>
      </c>
      <c r="Q386" s="28">
        <v>3.8</v>
      </c>
      <c r="S386" s="26">
        <f t="shared" si="49"/>
        <v>4.01</v>
      </c>
      <c r="T386" s="27">
        <f>Table1[[#This Row],[Unit Price]]+Table1[[#This Row],[Shipping Expense]]+Table1[[#This Row],[Amazon fees]]</f>
        <v>7.81</v>
      </c>
      <c r="U386" s="26">
        <f>Table1[[#This Row],[Total income]]-Table1[[#This Row],[Total Expense]]</f>
        <v>3.5300000000000002</v>
      </c>
      <c r="V386" s="26">
        <f t="shared" si="51"/>
        <v>9.6062999999999992</v>
      </c>
      <c r="X386" s="2">
        <f>Table1[[#This Row],[Unit Price]]*Table1[[#This Row],[Quantity in Stock]]</f>
        <v>0</v>
      </c>
      <c r="Z386" s="29">
        <f t="shared" si="52"/>
        <v>0</v>
      </c>
      <c r="AC386" s="17">
        <f t="shared" si="46"/>
        <v>0</v>
      </c>
      <c r="AD386" s="18">
        <f t="shared" si="47"/>
        <v>0</v>
      </c>
      <c r="AE386" s="18">
        <f t="shared" si="48"/>
        <v>0</v>
      </c>
      <c r="AF386" s="18">
        <f t="shared" si="53"/>
        <v>0</v>
      </c>
      <c r="AG386" s="30">
        <f t="shared" si="50"/>
        <v>0</v>
      </c>
      <c r="AI386" s="11"/>
      <c r="AJ386" s="11"/>
      <c r="AK386" s="11"/>
      <c r="AL386" s="11"/>
      <c r="AN386" s="11"/>
      <c r="AO386" s="11"/>
      <c r="AP386" s="11"/>
      <c r="AR386" s="2" t="s">
        <v>906</v>
      </c>
      <c r="AS386" s="2" t="s">
        <v>21</v>
      </c>
      <c r="AT386" s="2" t="s">
        <v>22</v>
      </c>
      <c r="AU386" s="2" t="s">
        <v>907</v>
      </c>
      <c r="AV386" s="2" t="s">
        <v>908</v>
      </c>
      <c r="AW386" s="2" t="s">
        <v>909</v>
      </c>
      <c r="AX386" s="2" t="s">
        <v>28</v>
      </c>
      <c r="AY386" s="2" t="s">
        <v>910</v>
      </c>
      <c r="AZ386" s="2" t="s">
        <v>911</v>
      </c>
    </row>
    <row r="387" spans="2:52" ht="13.5" customHeight="1">
      <c r="B387" s="11" t="s">
        <v>912</v>
      </c>
      <c r="C387" s="11" t="s">
        <v>913</v>
      </c>
      <c r="D387" s="11"/>
      <c r="E387" s="11" t="s">
        <v>914</v>
      </c>
      <c r="F387" s="11" t="s">
        <v>915</v>
      </c>
      <c r="G387" s="11"/>
      <c r="H387" s="11" t="s">
        <v>632</v>
      </c>
      <c r="I387" s="11"/>
      <c r="J387" s="11"/>
      <c r="K387" s="11" t="s">
        <v>562</v>
      </c>
      <c r="L387" s="11">
        <v>1.5</v>
      </c>
      <c r="M387" s="27">
        <v>0</v>
      </c>
      <c r="N387" s="27">
        <v>10.6</v>
      </c>
      <c r="P387" s="28">
        <f>Table1[[#This Row],[Real Sell ]]+Table1[[#This Row],[Shipping Income]]</f>
        <v>10.6</v>
      </c>
      <c r="Q387" s="28">
        <v>3.66</v>
      </c>
      <c r="S387" s="26">
        <f t="shared" si="49"/>
        <v>4.01</v>
      </c>
      <c r="T387" s="27">
        <f>Table1[[#This Row],[Unit Price]]+Table1[[#This Row],[Shipping Expense]]+Table1[[#This Row],[Amazon fees]]</f>
        <v>7.67</v>
      </c>
      <c r="U387" s="26">
        <f>Table1[[#This Row],[Total income]]-Table1[[#This Row],[Total Expense]]</f>
        <v>2.9299999999999997</v>
      </c>
      <c r="V387" s="26">
        <f t="shared" si="51"/>
        <v>9.4341000000000008</v>
      </c>
      <c r="X387" s="2">
        <f>Table1[[#This Row],[Unit Price]]*Table1[[#This Row],[Quantity in Stock]]</f>
        <v>0</v>
      </c>
      <c r="Z387" s="29">
        <f t="shared" si="52"/>
        <v>0</v>
      </c>
      <c r="AC387" s="17">
        <f t="shared" si="46"/>
        <v>0</v>
      </c>
      <c r="AD387" s="18">
        <f t="shared" si="47"/>
        <v>0</v>
      </c>
      <c r="AE387" s="18">
        <f t="shared" si="48"/>
        <v>0</v>
      </c>
      <c r="AF387" s="18">
        <f t="shared" si="53"/>
        <v>0</v>
      </c>
      <c r="AG387" s="30">
        <f t="shared" si="50"/>
        <v>0</v>
      </c>
      <c r="AI387" s="11"/>
      <c r="AJ387" s="11"/>
      <c r="AK387" s="11"/>
      <c r="AL387" s="11"/>
      <c r="AN387" s="11"/>
      <c r="AO387" s="11"/>
      <c r="AP387" s="11"/>
      <c r="AR387" s="2">
        <v>5</v>
      </c>
      <c r="AS387" s="2">
        <v>14.5</v>
      </c>
      <c r="AT387" s="2">
        <v>10</v>
      </c>
      <c r="AU387" s="2">
        <v>5.9</v>
      </c>
      <c r="AV387" s="2">
        <f>AU387-AT387</f>
        <v>-4.0999999999999996</v>
      </c>
      <c r="AW387" s="2">
        <v>2.9</v>
      </c>
      <c r="AX387" s="2">
        <f>AS387-AR387-AV387-AW387</f>
        <v>10.7</v>
      </c>
      <c r="AY387" s="2">
        <v>3</v>
      </c>
      <c r="AZ387" s="2">
        <f>AR387+AV387+AW387+AY387</f>
        <v>6.8000000000000007</v>
      </c>
    </row>
    <row r="388" spans="2:52" ht="13.5" customHeight="1">
      <c r="B388" s="11" t="s">
        <v>916</v>
      </c>
      <c r="C388" s="11" t="s">
        <v>917</v>
      </c>
      <c r="D388" s="11" t="s">
        <v>918</v>
      </c>
      <c r="E388" s="11" t="s">
        <v>919</v>
      </c>
      <c r="F388" s="11" t="s">
        <v>920</v>
      </c>
      <c r="G388" s="11"/>
      <c r="H388" s="11" t="s">
        <v>632</v>
      </c>
      <c r="I388" s="11"/>
      <c r="J388" s="11"/>
      <c r="K388" s="11" t="s">
        <v>543</v>
      </c>
      <c r="L388" s="11">
        <v>4</v>
      </c>
      <c r="M388" s="27">
        <v>0</v>
      </c>
      <c r="N388" s="27">
        <v>10.5</v>
      </c>
      <c r="P388" s="28">
        <f>Table1[[#This Row],[Real Sell ]]+Table1[[#This Row],[Shipping Income]]</f>
        <v>10.5</v>
      </c>
      <c r="Q388" s="28">
        <v>2.44</v>
      </c>
      <c r="S388" s="26">
        <f t="shared" si="49"/>
        <v>4.79</v>
      </c>
      <c r="T388" s="27">
        <f>Table1[[#This Row],[Unit Price]]+Table1[[#This Row],[Shipping Expense]]+Table1[[#This Row],[Amazon fees]]</f>
        <v>7.23</v>
      </c>
      <c r="U388" s="26">
        <f>Table1[[#This Row],[Total income]]-Table1[[#This Row],[Total Expense]]</f>
        <v>3.2699999999999996</v>
      </c>
      <c r="V388" s="26">
        <f t="shared" si="51"/>
        <v>8.8929000000000009</v>
      </c>
      <c r="X388" s="2">
        <f>Table1[[#This Row],[Unit Price]]*Table1[[#This Row],[Quantity in Stock]]</f>
        <v>0</v>
      </c>
      <c r="Z388" s="29">
        <f t="shared" si="52"/>
        <v>0</v>
      </c>
      <c r="AC388" s="17">
        <f t="shared" ref="AC388:AC406" si="54">AB388*Y388</f>
        <v>0</v>
      </c>
      <c r="AD388" s="18">
        <f t="shared" ref="AD388:AD406" si="55">Y388*AA388+AC388</f>
        <v>0</v>
      </c>
      <c r="AE388" s="18">
        <f t="shared" ref="AE388:AE406" si="56">AD388+AD388</f>
        <v>0</v>
      </c>
      <c r="AF388" s="18">
        <f t="shared" si="53"/>
        <v>0</v>
      </c>
      <c r="AG388" s="30">
        <f t="shared" si="50"/>
        <v>0</v>
      </c>
      <c r="AI388" s="11"/>
      <c r="AJ388" s="11"/>
      <c r="AK388" s="11"/>
      <c r="AL388" s="11"/>
      <c r="AN388" s="11"/>
      <c r="AO388" s="11"/>
      <c r="AP388" s="11"/>
    </row>
    <row r="389" spans="2:52" ht="13.5" customHeight="1">
      <c r="B389" s="11" t="s">
        <v>921</v>
      </c>
      <c r="C389" s="11" t="s">
        <v>922</v>
      </c>
      <c r="D389" s="11" t="s">
        <v>923</v>
      </c>
      <c r="E389" s="11" t="s">
        <v>924</v>
      </c>
      <c r="F389" s="11" t="s">
        <v>925</v>
      </c>
      <c r="G389" s="11"/>
      <c r="H389" s="11" t="s">
        <v>632</v>
      </c>
      <c r="I389" s="11"/>
      <c r="J389" s="11"/>
      <c r="K389" s="11" t="s">
        <v>543</v>
      </c>
      <c r="L389" s="11">
        <v>2</v>
      </c>
      <c r="M389" s="27">
        <v>0</v>
      </c>
      <c r="N389" s="27">
        <v>12.7</v>
      </c>
      <c r="P389" s="28">
        <f>Table1[[#This Row],[Real Sell ]]+Table1[[#This Row],[Shipping Income]]</f>
        <v>12.7</v>
      </c>
      <c r="Q389" s="28">
        <v>4.88</v>
      </c>
      <c r="S389" s="26">
        <f t="shared" si="49"/>
        <v>4.01</v>
      </c>
      <c r="T389" s="27">
        <f>Table1[[#This Row],[Unit Price]]+Table1[[#This Row],[Shipping Expense]]+Table1[[#This Row],[Amazon fees]]</f>
        <v>8.89</v>
      </c>
      <c r="U389" s="26">
        <f>Table1[[#This Row],[Total income]]-Table1[[#This Row],[Total Expense]]</f>
        <v>3.8099999999999987</v>
      </c>
      <c r="V389" s="26">
        <f t="shared" si="51"/>
        <v>10.934700000000001</v>
      </c>
      <c r="X389" s="2">
        <f>Table1[[#This Row],[Unit Price]]*Table1[[#This Row],[Quantity in Stock]]</f>
        <v>0</v>
      </c>
      <c r="Z389" s="29">
        <f t="shared" si="52"/>
        <v>0</v>
      </c>
      <c r="AC389" s="17">
        <f t="shared" si="54"/>
        <v>0</v>
      </c>
      <c r="AD389" s="18">
        <f t="shared" si="55"/>
        <v>0</v>
      </c>
      <c r="AE389" s="18">
        <f t="shared" si="56"/>
        <v>0</v>
      </c>
      <c r="AF389" s="18">
        <f t="shared" si="53"/>
        <v>0</v>
      </c>
      <c r="AG389" s="30">
        <f t="shared" si="50"/>
        <v>0</v>
      </c>
      <c r="AI389" s="11"/>
      <c r="AJ389" s="11"/>
      <c r="AK389" s="11"/>
      <c r="AL389" s="11"/>
      <c r="AN389" s="11"/>
      <c r="AO389" s="11"/>
      <c r="AP389" s="11"/>
    </row>
    <row r="390" spans="2:52" ht="13.5" customHeight="1">
      <c r="B390" s="11" t="s">
        <v>926</v>
      </c>
      <c r="C390" s="11" t="s">
        <v>927</v>
      </c>
      <c r="D390" s="11" t="s">
        <v>928</v>
      </c>
      <c r="E390" s="11" t="s">
        <v>929</v>
      </c>
      <c r="F390" s="11" t="s">
        <v>930</v>
      </c>
      <c r="G390" s="11"/>
      <c r="H390" s="11" t="s">
        <v>632</v>
      </c>
      <c r="I390" s="11"/>
      <c r="J390" s="11"/>
      <c r="K390" s="11" t="s">
        <v>543</v>
      </c>
      <c r="L390" s="11">
        <v>0</v>
      </c>
      <c r="M390" s="27">
        <v>0</v>
      </c>
      <c r="N390" s="27">
        <v>8.1999999999999993</v>
      </c>
      <c r="P390" s="28">
        <f>Table1[[#This Row],[Real Sell ]]+Table1[[#This Row],[Shipping Income]]</f>
        <v>8.1999999999999993</v>
      </c>
      <c r="Q390" s="28">
        <v>1.22</v>
      </c>
      <c r="S390" s="26">
        <f t="shared" si="49"/>
        <v>4.01</v>
      </c>
      <c r="T390" s="27">
        <f>Table1[[#This Row],[Unit Price]]+Table1[[#This Row],[Shipping Expense]]+Table1[[#This Row],[Amazon fees]]</f>
        <v>5.2299999999999995</v>
      </c>
      <c r="U390" s="26">
        <f>Table1[[#This Row],[Total income]]-Table1[[#This Row],[Total Expense]]</f>
        <v>2.9699999999999998</v>
      </c>
      <c r="V390" s="26">
        <f t="shared" si="51"/>
        <v>6.5374999999999996</v>
      </c>
      <c r="X390" s="2">
        <f>Table1[[#This Row],[Unit Price]]*Table1[[#This Row],[Quantity in Stock]]</f>
        <v>0</v>
      </c>
      <c r="Z390" s="29">
        <f t="shared" si="52"/>
        <v>0</v>
      </c>
      <c r="AC390" s="17">
        <f t="shared" si="54"/>
        <v>0</v>
      </c>
      <c r="AD390" s="18">
        <f t="shared" si="55"/>
        <v>0</v>
      </c>
      <c r="AE390" s="18">
        <f t="shared" si="56"/>
        <v>0</v>
      </c>
      <c r="AF390" s="18">
        <f t="shared" si="53"/>
        <v>0</v>
      </c>
      <c r="AG390" s="30">
        <f t="shared" si="50"/>
        <v>0</v>
      </c>
      <c r="AI390" s="11"/>
      <c r="AJ390" s="11"/>
      <c r="AK390" s="11"/>
      <c r="AL390" s="11"/>
      <c r="AN390" s="11"/>
      <c r="AO390" s="11"/>
      <c r="AP390" s="11"/>
    </row>
    <row r="391" spans="2:52" ht="13.5" customHeight="1">
      <c r="B391" s="11" t="s">
        <v>931</v>
      </c>
      <c r="C391" s="11" t="s">
        <v>932</v>
      </c>
      <c r="D391" s="11" t="s">
        <v>933</v>
      </c>
      <c r="E391" s="11" t="s">
        <v>934</v>
      </c>
      <c r="F391" s="11" t="s">
        <v>935</v>
      </c>
      <c r="G391" s="11"/>
      <c r="H391" s="11" t="s">
        <v>632</v>
      </c>
      <c r="I391" s="11"/>
      <c r="J391" s="11"/>
      <c r="K391" s="11" t="s">
        <v>543</v>
      </c>
      <c r="L391" s="11">
        <v>0</v>
      </c>
      <c r="M391" s="27">
        <v>0</v>
      </c>
      <c r="N391" s="27">
        <v>11.9</v>
      </c>
      <c r="P391" s="28">
        <f>Table1[[#This Row],[Real Sell ]]+Table1[[#This Row],[Shipping Income]]</f>
        <v>11.9</v>
      </c>
      <c r="Q391" s="28">
        <v>4.8</v>
      </c>
      <c r="S391" s="26">
        <f t="shared" ref="S391:S407" si="57">calc()-1</f>
        <v>4.01</v>
      </c>
      <c r="T391" s="27">
        <f>Table1[[#This Row],[Unit Price]]+Table1[[#This Row],[Shipping Expense]]+Table1[[#This Row],[Amazon fees]]</f>
        <v>8.8099999999999987</v>
      </c>
      <c r="U391" s="26">
        <f>Table1[[#This Row],[Total income]]-Table1[[#This Row],[Total Expense]]</f>
        <v>3.0900000000000016</v>
      </c>
      <c r="V391" s="26">
        <f t="shared" si="51"/>
        <v>10.836299999999998</v>
      </c>
      <c r="X391" s="2">
        <f>Table1[[#This Row],[Unit Price]]*Table1[[#This Row],[Quantity in Stock]]</f>
        <v>0</v>
      </c>
      <c r="Z391" s="29">
        <f t="shared" si="52"/>
        <v>0</v>
      </c>
      <c r="AC391" s="17">
        <f t="shared" si="54"/>
        <v>0</v>
      </c>
      <c r="AD391" s="18">
        <f t="shared" si="55"/>
        <v>0</v>
      </c>
      <c r="AE391" s="18">
        <f t="shared" si="56"/>
        <v>0</v>
      </c>
      <c r="AF391" s="18">
        <f t="shared" si="53"/>
        <v>0</v>
      </c>
      <c r="AG391" s="30">
        <f t="shared" ref="AG391:AG454" si="58">AF391*Q391</f>
        <v>0</v>
      </c>
      <c r="AI391" s="11"/>
      <c r="AJ391" s="11"/>
      <c r="AK391" s="11"/>
      <c r="AL391" s="11"/>
      <c r="AN391" s="11"/>
      <c r="AO391" s="11"/>
      <c r="AP391" s="11"/>
    </row>
    <row r="392" spans="2:52" ht="13.5" customHeight="1">
      <c r="B392" s="11" t="s">
        <v>936</v>
      </c>
      <c r="C392" s="11" t="s">
        <v>937</v>
      </c>
      <c r="D392" s="11" t="s">
        <v>938</v>
      </c>
      <c r="E392" s="11" t="s">
        <v>939</v>
      </c>
      <c r="F392" s="11" t="s">
        <v>940</v>
      </c>
      <c r="G392" s="11"/>
      <c r="H392" s="11" t="s">
        <v>632</v>
      </c>
      <c r="I392" s="11"/>
      <c r="J392" s="11"/>
      <c r="K392" s="11" t="s">
        <v>543</v>
      </c>
      <c r="L392" s="11">
        <v>3</v>
      </c>
      <c r="M392" s="27">
        <v>0</v>
      </c>
      <c r="N392" s="27">
        <v>15.9</v>
      </c>
      <c r="P392" s="28">
        <f>Table1[[#This Row],[Real Sell ]]+Table1[[#This Row],[Shipping Income]]</f>
        <v>15.9</v>
      </c>
      <c r="Q392" s="28">
        <v>5.4</v>
      </c>
      <c r="S392" s="26">
        <f t="shared" si="57"/>
        <v>4.3999999999999995</v>
      </c>
      <c r="T392" s="27">
        <f>Table1[[#This Row],[Unit Price]]+Table1[[#This Row],[Shipping Expense]]+Table1[[#This Row],[Amazon fees]]</f>
        <v>9.8000000000000007</v>
      </c>
      <c r="U392" s="26">
        <f>Table1[[#This Row],[Total income]]-Table1[[#This Row],[Total Expense]]</f>
        <v>6.1</v>
      </c>
      <c r="V392" s="26">
        <f t="shared" ref="V392:V408" si="59">IF(T392&gt;5.65,(T392*0.23)+T392,IF(AND(T392&gt;5,T392&lt;=5.65),(T392*0.25)+T392,IF(AND(T392&gt;=4,T392&lt;5),(T392*0.3)+T392,IF(AND(T392&gt;=3,T392&lt;4),(T392*0.39)+T392,IF(AND(T392&gt;=2,T392&lt;3),(T392*0.55)+T392,IF(AND(T392&gt;=1.06,T392&lt;2),(T392*1)+T392,IF(T392&lt;=1.05,1.05)))))))</f>
        <v>12.054000000000002</v>
      </c>
      <c r="X392" s="2">
        <f>Table1[[#This Row],[Unit Price]]*Table1[[#This Row],[Quantity in Stock]]</f>
        <v>0</v>
      </c>
      <c r="Z392" s="29">
        <f t="shared" si="52"/>
        <v>0</v>
      </c>
      <c r="AC392" s="17">
        <f t="shared" si="54"/>
        <v>0</v>
      </c>
      <c r="AD392" s="18">
        <f t="shared" si="55"/>
        <v>0</v>
      </c>
      <c r="AE392" s="18">
        <f t="shared" si="56"/>
        <v>0</v>
      </c>
      <c r="AF392" s="18">
        <f t="shared" si="53"/>
        <v>0</v>
      </c>
      <c r="AG392" s="30">
        <f t="shared" si="58"/>
        <v>0</v>
      </c>
      <c r="AI392" s="11"/>
      <c r="AJ392" s="11"/>
      <c r="AK392" s="11"/>
      <c r="AL392" s="11"/>
      <c r="AN392" s="11"/>
      <c r="AO392" s="11"/>
      <c r="AP392" s="11"/>
    </row>
    <row r="393" spans="2:52" ht="13.5" customHeight="1">
      <c r="B393" s="11" t="s">
        <v>941</v>
      </c>
      <c r="C393" s="11" t="s">
        <v>942</v>
      </c>
      <c r="D393" s="11" t="s">
        <v>943</v>
      </c>
      <c r="E393" s="11" t="s">
        <v>944</v>
      </c>
      <c r="F393" s="11" t="s">
        <v>945</v>
      </c>
      <c r="G393" s="11"/>
      <c r="H393" s="11" t="s">
        <v>632</v>
      </c>
      <c r="I393" s="11"/>
      <c r="J393" s="11"/>
      <c r="K393" s="11" t="s">
        <v>543</v>
      </c>
      <c r="L393" s="11">
        <v>5</v>
      </c>
      <c r="M393" s="27">
        <v>0</v>
      </c>
      <c r="N393" s="27">
        <v>19.7</v>
      </c>
      <c r="P393" s="28">
        <f>Table1[[#This Row],[Real Sell ]]+Table1[[#This Row],[Shipping Income]]</f>
        <v>19.7</v>
      </c>
      <c r="Q393" s="28">
        <v>9</v>
      </c>
      <c r="S393" s="26">
        <f t="shared" si="57"/>
        <v>5.18</v>
      </c>
      <c r="T393" s="27">
        <f>Table1[[#This Row],[Unit Price]]+Table1[[#This Row],[Shipping Expense]]+Table1[[#This Row],[Amazon fees]]</f>
        <v>14.18</v>
      </c>
      <c r="U393" s="26">
        <f>Table1[[#This Row],[Total income]]-Table1[[#This Row],[Total Expense]]</f>
        <v>5.52</v>
      </c>
      <c r="V393" s="26">
        <f t="shared" si="59"/>
        <v>17.441400000000002</v>
      </c>
      <c r="X393" s="2">
        <f>Table1[[#This Row],[Unit Price]]*Table1[[#This Row],[Quantity in Stock]]</f>
        <v>0</v>
      </c>
      <c r="Z393" s="29">
        <f t="shared" ref="Z393:Z406" si="60">Y393*30</f>
        <v>0</v>
      </c>
      <c r="AC393" s="17">
        <f t="shared" si="54"/>
        <v>0</v>
      </c>
      <c r="AD393" s="18">
        <f t="shared" si="55"/>
        <v>0</v>
      </c>
      <c r="AE393" s="18">
        <f t="shared" si="56"/>
        <v>0</v>
      </c>
      <c r="AF393" s="18">
        <f t="shared" si="53"/>
        <v>0</v>
      </c>
      <c r="AG393" s="30">
        <f t="shared" si="58"/>
        <v>0</v>
      </c>
      <c r="AI393" s="11"/>
      <c r="AJ393" s="11"/>
      <c r="AK393" s="11"/>
      <c r="AL393" s="11"/>
      <c r="AN393" s="11"/>
      <c r="AO393" s="11"/>
      <c r="AP393" s="11"/>
    </row>
    <row r="394" spans="2:52" ht="13.5" customHeight="1">
      <c r="B394" s="11" t="s">
        <v>946</v>
      </c>
      <c r="C394" s="11" t="s">
        <v>947</v>
      </c>
      <c r="D394" s="11" t="s">
        <v>938</v>
      </c>
      <c r="E394" s="11" t="s">
        <v>948</v>
      </c>
      <c r="F394" s="11" t="s">
        <v>949</v>
      </c>
      <c r="G394" s="11"/>
      <c r="H394" s="11" t="s">
        <v>632</v>
      </c>
      <c r="I394" s="11"/>
      <c r="J394" s="11"/>
      <c r="K394" s="11" t="s">
        <v>543</v>
      </c>
      <c r="L394" s="11">
        <v>3</v>
      </c>
      <c r="M394" s="27">
        <v>0</v>
      </c>
      <c r="N394" s="27">
        <v>15.9</v>
      </c>
      <c r="P394" s="28">
        <f>Table1[[#This Row],[Real Sell ]]+Table1[[#This Row],[Shipping Income]]</f>
        <v>15.9</v>
      </c>
      <c r="Q394" s="28">
        <v>5.4</v>
      </c>
      <c r="S394" s="26">
        <f t="shared" si="57"/>
        <v>4.3999999999999995</v>
      </c>
      <c r="T394" s="27">
        <f>Table1[[#This Row],[Unit Price]]+Table1[[#This Row],[Shipping Expense]]+Table1[[#This Row],[Amazon fees]]</f>
        <v>9.8000000000000007</v>
      </c>
      <c r="U394" s="26">
        <f>Table1[[#This Row],[Total income]]-Table1[[#This Row],[Total Expense]]</f>
        <v>6.1</v>
      </c>
      <c r="V394" s="26">
        <f t="shared" si="59"/>
        <v>12.054000000000002</v>
      </c>
      <c r="X394" s="2">
        <f>Table1[[#This Row],[Unit Price]]*Table1[[#This Row],[Quantity in Stock]]</f>
        <v>0</v>
      </c>
      <c r="Z394" s="29">
        <f t="shared" si="60"/>
        <v>0</v>
      </c>
      <c r="AC394" s="17">
        <f t="shared" si="54"/>
        <v>0</v>
      </c>
      <c r="AD394" s="18">
        <f t="shared" si="55"/>
        <v>0</v>
      </c>
      <c r="AE394" s="18">
        <f t="shared" si="56"/>
        <v>0</v>
      </c>
      <c r="AF394" s="18">
        <f t="shared" si="53"/>
        <v>0</v>
      </c>
      <c r="AG394" s="30">
        <f t="shared" si="58"/>
        <v>0</v>
      </c>
      <c r="AI394" s="11"/>
      <c r="AJ394" s="11"/>
      <c r="AK394" s="11"/>
      <c r="AL394" s="11"/>
      <c r="AN394" s="11"/>
      <c r="AO394" s="11"/>
      <c r="AP394" s="11"/>
    </row>
    <row r="395" spans="2:52" ht="13.5" customHeight="1">
      <c r="B395" s="11" t="s">
        <v>950</v>
      </c>
      <c r="C395" s="11" t="s">
        <v>951</v>
      </c>
      <c r="D395" s="11" t="s">
        <v>952</v>
      </c>
      <c r="E395" s="11" t="s">
        <v>953</v>
      </c>
      <c r="F395" s="11" t="s">
        <v>954</v>
      </c>
      <c r="G395" s="11"/>
      <c r="H395" s="11" t="s">
        <v>593</v>
      </c>
      <c r="I395" s="11"/>
      <c r="J395" s="11"/>
      <c r="K395" s="11" t="s">
        <v>543</v>
      </c>
      <c r="L395" s="11">
        <v>9</v>
      </c>
      <c r="M395" s="27">
        <v>0</v>
      </c>
      <c r="N395" s="27">
        <v>31.95</v>
      </c>
      <c r="O395" s="28">
        <v>0</v>
      </c>
      <c r="P395" s="28">
        <f>Table1[[#This Row],[Real Sell ]]+Table1[[#This Row],[Shipping Income]]</f>
        <v>31.95</v>
      </c>
      <c r="Q395" s="28">
        <v>6</v>
      </c>
      <c r="R395" s="28">
        <v>9.5</v>
      </c>
      <c r="S395" s="26">
        <f t="shared" si="57"/>
        <v>0</v>
      </c>
      <c r="T395" s="27">
        <f>Table1[[#This Row],[Unit Price]]+Table1[[#This Row],[Shipping Expense]]+Table1[[#This Row],[Amazon fees]]</f>
        <v>15.5</v>
      </c>
      <c r="U395" s="26">
        <f>Table1[[#This Row],[Total income]]-Table1[[#This Row],[Total Expense]]</f>
        <v>16.45</v>
      </c>
      <c r="V395" s="26">
        <f t="shared" si="59"/>
        <v>19.065000000000001</v>
      </c>
      <c r="X395" s="2">
        <f>Table1[[#This Row],[Unit Price]]*Table1[[#This Row],[Quantity in Stock]]</f>
        <v>0</v>
      </c>
      <c r="Z395" s="29">
        <f t="shared" si="60"/>
        <v>0</v>
      </c>
      <c r="AC395" s="17">
        <f t="shared" si="54"/>
        <v>0</v>
      </c>
      <c r="AD395" s="18">
        <f t="shared" si="55"/>
        <v>0</v>
      </c>
      <c r="AE395" s="18">
        <f t="shared" si="56"/>
        <v>0</v>
      </c>
      <c r="AF395" s="18">
        <f t="shared" si="53"/>
        <v>0</v>
      </c>
      <c r="AG395" s="30">
        <f t="shared" si="58"/>
        <v>0</v>
      </c>
      <c r="AI395" s="11"/>
      <c r="AJ395" s="11"/>
      <c r="AK395" s="11"/>
      <c r="AL395" s="11"/>
      <c r="AN395" s="11"/>
      <c r="AO395" s="11"/>
      <c r="AP395" s="11"/>
    </row>
    <row r="396" spans="2:52" ht="13.5" customHeight="1">
      <c r="B396" s="11" t="s">
        <v>955</v>
      </c>
      <c r="C396" s="11" t="s">
        <v>956</v>
      </c>
      <c r="D396" s="11" t="s">
        <v>957</v>
      </c>
      <c r="E396" s="11" t="s">
        <v>958</v>
      </c>
      <c r="F396" s="11" t="s">
        <v>959</v>
      </c>
      <c r="G396" s="11"/>
      <c r="H396" s="11" t="s">
        <v>593</v>
      </c>
      <c r="I396" s="11"/>
      <c r="J396" s="11"/>
      <c r="K396" s="11" t="s">
        <v>533</v>
      </c>
      <c r="L396" s="11">
        <v>1</v>
      </c>
      <c r="M396" s="27">
        <v>0</v>
      </c>
      <c r="N396" s="27">
        <v>23.95</v>
      </c>
      <c r="O396" s="28">
        <v>0</v>
      </c>
      <c r="P396" s="28">
        <f>Table1[[#This Row],[Real Sell ]]+Table1[[#This Row],[Shipping Income]]</f>
        <v>23.95</v>
      </c>
      <c r="Q396" s="28">
        <v>11.4</v>
      </c>
      <c r="R396" s="28">
        <v>9.5</v>
      </c>
      <c r="S396" s="26">
        <f t="shared" si="57"/>
        <v>0</v>
      </c>
      <c r="T396" s="27">
        <f>Table1[[#This Row],[Unit Price]]+Table1[[#This Row],[Shipping Expense]]+Table1[[#This Row],[Amazon fees]]</f>
        <v>20.9</v>
      </c>
      <c r="U396" s="26">
        <f>Table1[[#This Row],[Total income]]-Table1[[#This Row],[Total Expense]]</f>
        <v>3.0500000000000007</v>
      </c>
      <c r="V396" s="26">
        <f t="shared" si="59"/>
        <v>25.706999999999997</v>
      </c>
      <c r="X396" s="2">
        <f>Table1[[#This Row],[Unit Price]]*Table1[[#This Row],[Quantity in Stock]]</f>
        <v>0</v>
      </c>
      <c r="Z396" s="29">
        <f t="shared" si="60"/>
        <v>0</v>
      </c>
      <c r="AC396" s="17">
        <f t="shared" si="54"/>
        <v>0</v>
      </c>
      <c r="AD396" s="18">
        <f t="shared" si="55"/>
        <v>0</v>
      </c>
      <c r="AE396" s="18">
        <f t="shared" si="56"/>
        <v>0</v>
      </c>
      <c r="AF396" s="18">
        <f t="shared" si="53"/>
        <v>0</v>
      </c>
      <c r="AG396" s="30">
        <f t="shared" si="58"/>
        <v>0</v>
      </c>
      <c r="AI396" s="11"/>
      <c r="AJ396" s="11"/>
      <c r="AK396" s="11"/>
      <c r="AL396" s="11"/>
      <c r="AN396" s="11"/>
      <c r="AO396" s="11"/>
      <c r="AP396" s="11"/>
    </row>
    <row r="397" spans="2:52" ht="13.5" customHeight="1">
      <c r="B397" s="11" t="s">
        <v>960</v>
      </c>
      <c r="C397" s="11" t="s">
        <v>961</v>
      </c>
      <c r="D397" s="11" t="s">
        <v>951</v>
      </c>
      <c r="E397" s="40" t="s">
        <v>1011</v>
      </c>
      <c r="F397" s="11" t="s">
        <v>963</v>
      </c>
      <c r="G397" s="11"/>
      <c r="H397" s="11" t="s">
        <v>593</v>
      </c>
      <c r="I397" s="11"/>
      <c r="J397" s="11"/>
      <c r="K397" s="11" t="s">
        <v>543</v>
      </c>
      <c r="L397" s="11">
        <v>3</v>
      </c>
      <c r="M397" s="27">
        <v>0</v>
      </c>
      <c r="N397" s="27">
        <v>12</v>
      </c>
      <c r="O397" s="28">
        <v>0</v>
      </c>
      <c r="P397" s="28">
        <f>Table1[[#This Row],[Real Sell ]]+Table1[[#This Row],[Shipping Income]]</f>
        <v>12</v>
      </c>
      <c r="Q397" s="28">
        <v>3</v>
      </c>
      <c r="R397" s="28">
        <v>9.5</v>
      </c>
      <c r="S397" s="26">
        <f t="shared" si="57"/>
        <v>0</v>
      </c>
      <c r="T397" s="27">
        <f>Table1[[#This Row],[Unit Price]]+Table1[[#This Row],[Shipping Expense]]+Table1[[#This Row],[Amazon fees]]</f>
        <v>12.5</v>
      </c>
      <c r="U397" s="26">
        <f>Table1[[#This Row],[Total income]]-Table1[[#This Row],[Total Expense]]</f>
        <v>-0.5</v>
      </c>
      <c r="V397" s="26">
        <f t="shared" si="59"/>
        <v>15.375</v>
      </c>
      <c r="X397" s="2">
        <f>Table1[[#This Row],[Unit Price]]*Table1[[#This Row],[Quantity in Stock]]</f>
        <v>0</v>
      </c>
      <c r="Z397" s="29">
        <f t="shared" si="60"/>
        <v>0</v>
      </c>
      <c r="AC397" s="17">
        <f t="shared" si="54"/>
        <v>0</v>
      </c>
      <c r="AD397" s="18">
        <f t="shared" si="55"/>
        <v>0</v>
      </c>
      <c r="AE397" s="18">
        <f t="shared" si="56"/>
        <v>0</v>
      </c>
      <c r="AF397" s="18">
        <f t="shared" si="53"/>
        <v>0</v>
      </c>
      <c r="AG397" s="30">
        <f t="shared" si="58"/>
        <v>0</v>
      </c>
      <c r="AI397" s="11"/>
      <c r="AJ397" s="11"/>
      <c r="AK397" s="11"/>
      <c r="AL397" s="11"/>
      <c r="AN397" s="11"/>
      <c r="AO397" s="11"/>
      <c r="AP397" s="11"/>
    </row>
    <row r="398" spans="2:52" ht="13.5" customHeight="1">
      <c r="B398" s="41" t="s">
        <v>960</v>
      </c>
      <c r="C398" s="11"/>
      <c r="D398" s="11"/>
      <c r="E398" s="40" t="s">
        <v>962</v>
      </c>
      <c r="F398" s="39" t="s">
        <v>1012</v>
      </c>
      <c r="G398" s="11"/>
      <c r="H398" s="11" t="s">
        <v>593</v>
      </c>
      <c r="I398" s="11"/>
      <c r="J398" s="11"/>
      <c r="K398" s="11" t="s">
        <v>543</v>
      </c>
      <c r="L398" s="11">
        <v>3</v>
      </c>
      <c r="M398" s="27">
        <v>0</v>
      </c>
      <c r="N398" s="27">
        <v>22.9</v>
      </c>
      <c r="P398" s="28">
        <f>Table1[[#This Row],[Real Sell ]]+Table1[[#This Row],[Shipping Income]]</f>
        <v>22.9</v>
      </c>
      <c r="Q398" s="28">
        <v>3</v>
      </c>
      <c r="R398" s="28">
        <v>9.5</v>
      </c>
      <c r="S398" s="26">
        <f t="shared" si="57"/>
        <v>0</v>
      </c>
      <c r="T398" s="27">
        <f>Table1[[#This Row],[Unit Price]]+Table1[[#This Row],[Shipping Expense]]+Table1[[#This Row],[Amazon fees]]</f>
        <v>12.5</v>
      </c>
      <c r="U398" s="26">
        <f>Table1[[#This Row],[Total income]]-Table1[[#This Row],[Total Expense]]</f>
        <v>10.399999999999999</v>
      </c>
      <c r="V398" s="26">
        <f t="shared" si="59"/>
        <v>15.375</v>
      </c>
      <c r="X398" s="2">
        <f>Table1[[#This Row],[Unit Price]]*Table1[[#This Row],[Quantity in Stock]]</f>
        <v>0</v>
      </c>
      <c r="Z398" s="29">
        <f t="shared" si="60"/>
        <v>0</v>
      </c>
      <c r="AC398" s="17">
        <f t="shared" si="54"/>
        <v>0</v>
      </c>
      <c r="AD398" s="18">
        <f t="shared" si="55"/>
        <v>0</v>
      </c>
      <c r="AE398" s="18">
        <f t="shared" si="56"/>
        <v>0</v>
      </c>
      <c r="AF398" s="18">
        <f t="shared" si="53"/>
        <v>0</v>
      </c>
      <c r="AG398" s="30">
        <f t="shared" si="58"/>
        <v>0</v>
      </c>
      <c r="AI398" s="11"/>
      <c r="AJ398" s="11"/>
      <c r="AK398" s="11"/>
      <c r="AL398" s="11"/>
      <c r="AN398" s="11"/>
      <c r="AO398" s="11"/>
      <c r="AP398" s="11"/>
    </row>
    <row r="399" spans="2:52" ht="13.5" customHeight="1">
      <c r="B399" s="11" t="s">
        <v>964</v>
      </c>
      <c r="C399" s="11" t="s">
        <v>965</v>
      </c>
      <c r="D399" s="11" t="s">
        <v>966</v>
      </c>
      <c r="E399" s="11" t="s">
        <v>967</v>
      </c>
      <c r="F399" s="11" t="s">
        <v>272</v>
      </c>
      <c r="G399" s="11"/>
      <c r="H399" s="11" t="s">
        <v>632</v>
      </c>
      <c r="I399" s="11"/>
      <c r="J399" s="11"/>
      <c r="K399" s="11" t="s">
        <v>543</v>
      </c>
      <c r="L399" s="11">
        <v>3.2</v>
      </c>
      <c r="M399" s="27">
        <v>0</v>
      </c>
      <c r="N399" s="27">
        <v>51.95</v>
      </c>
      <c r="P399" s="28">
        <f>Table1[[#This Row],[Real Sell ]]+Table1[[#This Row],[Shipping Income]]</f>
        <v>51.95</v>
      </c>
      <c r="Q399" s="28">
        <v>33.270000000000003</v>
      </c>
      <c r="S399" s="26">
        <f t="shared" si="57"/>
        <v>4.4779999999999998</v>
      </c>
      <c r="T399" s="27">
        <f>Table1[[#This Row],[Unit Price]]+Table1[[#This Row],[Shipping Expense]]+Table1[[#This Row],[Amazon fees]]</f>
        <v>37.748000000000005</v>
      </c>
      <c r="U399" s="26">
        <f>Table1[[#This Row],[Total income]]-Table1[[#This Row],[Total Expense]]</f>
        <v>14.201999999999998</v>
      </c>
      <c r="V399" s="26">
        <f t="shared" si="59"/>
        <v>46.430040000000005</v>
      </c>
      <c r="X399" s="2">
        <f>Table1[[#This Row],[Unit Price]]*Table1[[#This Row],[Quantity in Stock]]</f>
        <v>0</v>
      </c>
      <c r="Z399" s="29">
        <f t="shared" si="60"/>
        <v>0</v>
      </c>
      <c r="AC399" s="17">
        <f t="shared" si="54"/>
        <v>0</v>
      </c>
      <c r="AD399" s="18">
        <f t="shared" si="55"/>
        <v>0</v>
      </c>
      <c r="AE399" s="18">
        <f t="shared" si="56"/>
        <v>0</v>
      </c>
      <c r="AF399" s="18">
        <f t="shared" ref="AF399:AF406" si="61">Y399*AA399+AC399</f>
        <v>0</v>
      </c>
      <c r="AG399" s="30">
        <f t="shared" si="58"/>
        <v>0</v>
      </c>
      <c r="AI399" s="11"/>
      <c r="AJ399" s="11"/>
      <c r="AK399" s="11"/>
      <c r="AL399" s="11"/>
      <c r="AN399" s="11"/>
      <c r="AO399" s="11"/>
      <c r="AP399" s="11"/>
    </row>
    <row r="400" spans="2:52" ht="13.5" customHeight="1">
      <c r="B400" s="11" t="s">
        <v>968</v>
      </c>
      <c r="C400" s="11" t="s">
        <v>969</v>
      </c>
      <c r="D400" s="11" t="s">
        <v>970</v>
      </c>
      <c r="E400" s="11" t="s">
        <v>971</v>
      </c>
      <c r="F400" s="11" t="s">
        <v>972</v>
      </c>
      <c r="G400" s="11"/>
      <c r="H400" s="11" t="s">
        <v>632</v>
      </c>
      <c r="I400" s="11"/>
      <c r="J400" s="11"/>
      <c r="K400" s="11" t="s">
        <v>626</v>
      </c>
      <c r="L400" s="11">
        <v>12.9</v>
      </c>
      <c r="M400" s="27">
        <v>0</v>
      </c>
      <c r="N400" s="27">
        <v>89</v>
      </c>
      <c r="P400" s="28">
        <f>Table1[[#This Row],[Real Sell ]]+Table1[[#This Row],[Shipping Income]]</f>
        <v>89</v>
      </c>
      <c r="Q400" s="28">
        <v>57.5</v>
      </c>
      <c r="S400" s="26">
        <f t="shared" si="57"/>
        <v>10.401</v>
      </c>
      <c r="T400" s="27">
        <f>Table1[[#This Row],[Unit Price]]+Table1[[#This Row],[Shipping Expense]]+Table1[[#This Row],[Amazon fees]]</f>
        <v>67.900999999999996</v>
      </c>
      <c r="U400" s="26">
        <f>Table1[[#This Row],[Total income]]-Table1[[#This Row],[Total Expense]]</f>
        <v>21.099000000000004</v>
      </c>
      <c r="V400" s="26">
        <f t="shared" si="59"/>
        <v>83.518229999999988</v>
      </c>
      <c r="X400" s="2">
        <f>Table1[[#This Row],[Unit Price]]*Table1[[#This Row],[Quantity in Stock]]</f>
        <v>0</v>
      </c>
      <c r="Z400" s="29">
        <f t="shared" si="60"/>
        <v>0</v>
      </c>
      <c r="AC400" s="17">
        <f t="shared" si="54"/>
        <v>0</v>
      </c>
      <c r="AD400" s="18">
        <f t="shared" si="55"/>
        <v>0</v>
      </c>
      <c r="AE400" s="18">
        <f t="shared" si="56"/>
        <v>0</v>
      </c>
      <c r="AF400" s="18">
        <f t="shared" si="61"/>
        <v>0</v>
      </c>
      <c r="AG400" s="30">
        <f t="shared" si="58"/>
        <v>0</v>
      </c>
      <c r="AI400" s="11"/>
      <c r="AJ400" s="11"/>
      <c r="AK400" s="11"/>
      <c r="AL400" s="11"/>
      <c r="AN400" s="11"/>
      <c r="AO400" s="11"/>
      <c r="AP400" s="11"/>
    </row>
    <row r="401" spans="1:42" ht="13.5" customHeight="1">
      <c r="B401" s="11" t="s">
        <v>973</v>
      </c>
      <c r="C401" s="11" t="s">
        <v>974</v>
      </c>
      <c r="D401" s="11" t="s">
        <v>975</v>
      </c>
      <c r="E401" s="11" t="s">
        <v>976</v>
      </c>
      <c r="F401" s="11" t="s">
        <v>977</v>
      </c>
      <c r="G401" s="11"/>
      <c r="H401" s="11" t="s">
        <v>632</v>
      </c>
      <c r="I401" s="11"/>
      <c r="J401" s="11"/>
      <c r="K401" s="11" t="s">
        <v>543</v>
      </c>
      <c r="L401" s="11">
        <v>4.5</v>
      </c>
      <c r="M401" s="27">
        <v>0</v>
      </c>
      <c r="N401" s="27">
        <v>100</v>
      </c>
      <c r="P401" s="28">
        <f>Table1[[#This Row],[Real Sell ]]+Table1[[#This Row],[Shipping Income]]</f>
        <v>100</v>
      </c>
      <c r="Q401" s="28">
        <v>50</v>
      </c>
      <c r="S401" s="26">
        <f t="shared" si="57"/>
        <v>4.9849999999999994</v>
      </c>
      <c r="T401" s="27">
        <f>Table1[[#This Row],[Unit Price]]+Table1[[#This Row],[Shipping Expense]]+Table1[[#This Row],[Amazon fees]]</f>
        <v>54.984999999999999</v>
      </c>
      <c r="U401" s="26">
        <f>Table1[[#This Row],[Total income]]-Table1[[#This Row],[Total Expense]]</f>
        <v>45.015000000000001</v>
      </c>
      <c r="V401" s="26">
        <f t="shared" si="59"/>
        <v>67.631550000000004</v>
      </c>
      <c r="X401" s="2">
        <f>Table1[[#This Row],[Unit Price]]*Table1[[#This Row],[Quantity in Stock]]</f>
        <v>0</v>
      </c>
      <c r="Z401" s="29">
        <f t="shared" si="60"/>
        <v>0</v>
      </c>
      <c r="AC401" s="17">
        <f t="shared" si="54"/>
        <v>0</v>
      </c>
      <c r="AD401" s="18">
        <f t="shared" si="55"/>
        <v>0</v>
      </c>
      <c r="AE401" s="18">
        <f t="shared" si="56"/>
        <v>0</v>
      </c>
      <c r="AF401" s="18">
        <f t="shared" si="61"/>
        <v>0</v>
      </c>
      <c r="AG401" s="30">
        <f t="shared" si="58"/>
        <v>0</v>
      </c>
      <c r="AI401" s="11"/>
      <c r="AJ401" s="11"/>
      <c r="AK401" s="11"/>
      <c r="AL401" s="11"/>
      <c r="AN401" s="11"/>
      <c r="AO401" s="11"/>
      <c r="AP401" s="11"/>
    </row>
    <row r="402" spans="1:42" ht="13.5" customHeight="1">
      <c r="B402" s="11" t="s">
        <v>964</v>
      </c>
      <c r="C402" s="11" t="s">
        <v>965</v>
      </c>
      <c r="D402" s="11" t="s">
        <v>978</v>
      </c>
      <c r="E402" s="11" t="s">
        <v>967</v>
      </c>
      <c r="F402" s="11" t="s">
        <v>979</v>
      </c>
      <c r="G402" s="11"/>
      <c r="H402" s="11" t="s">
        <v>593</v>
      </c>
      <c r="I402" s="11"/>
      <c r="J402" s="11"/>
      <c r="K402" s="11" t="s">
        <v>543</v>
      </c>
      <c r="L402" s="11">
        <v>3.2</v>
      </c>
      <c r="M402" s="27">
        <v>0</v>
      </c>
      <c r="N402" s="27">
        <v>51.95</v>
      </c>
      <c r="P402" s="28">
        <f>Table1[[#This Row],[Real Sell ]]+Table1[[#This Row],[Shipping Income]]</f>
        <v>51.95</v>
      </c>
      <c r="Q402" s="28">
        <v>33.270000000000003</v>
      </c>
      <c r="R402" s="28">
        <v>5.9</v>
      </c>
      <c r="S402" s="26">
        <f t="shared" si="57"/>
        <v>0</v>
      </c>
      <c r="T402" s="27">
        <f>Table1[[#This Row],[Unit Price]]+Table1[[#This Row],[Shipping Expense]]+Table1[[#This Row],[Amazon fees]]</f>
        <v>39.17</v>
      </c>
      <c r="U402" s="26">
        <f>Table1[[#This Row],[Total income]]-Table1[[#This Row],[Total Expense]]</f>
        <v>12.780000000000001</v>
      </c>
      <c r="V402" s="26">
        <f t="shared" si="59"/>
        <v>48.179100000000005</v>
      </c>
      <c r="X402" s="2">
        <f>Table1[[#This Row],[Unit Price]]*Table1[[#This Row],[Quantity in Stock]]</f>
        <v>0</v>
      </c>
      <c r="Z402" s="29">
        <f t="shared" si="60"/>
        <v>0</v>
      </c>
      <c r="AC402" s="17">
        <f t="shared" si="54"/>
        <v>0</v>
      </c>
      <c r="AD402" s="18">
        <f t="shared" si="55"/>
        <v>0</v>
      </c>
      <c r="AE402" s="18">
        <f t="shared" si="56"/>
        <v>0</v>
      </c>
      <c r="AF402" s="18">
        <f t="shared" si="61"/>
        <v>0</v>
      </c>
      <c r="AG402" s="30">
        <f t="shared" si="58"/>
        <v>0</v>
      </c>
      <c r="AI402" s="11"/>
      <c r="AJ402" s="11"/>
      <c r="AK402" s="11"/>
      <c r="AL402" s="11"/>
      <c r="AN402" s="11"/>
      <c r="AO402" s="11"/>
      <c r="AP402" s="11"/>
    </row>
    <row r="403" spans="1:42" ht="13.5" customHeight="1">
      <c r="B403" s="11"/>
      <c r="C403" s="11"/>
      <c r="D403" s="11"/>
      <c r="E403" s="11"/>
      <c r="F403" s="11"/>
      <c r="G403" s="11"/>
      <c r="H403" s="11"/>
      <c r="I403" s="11"/>
      <c r="J403" s="11"/>
      <c r="K403" s="11"/>
      <c r="L403" s="11"/>
      <c r="M403" s="27">
        <v>0</v>
      </c>
      <c r="N403" s="27"/>
      <c r="P403" s="28">
        <f>Table1[[#This Row],[Real Sell ]]+Table1[[#This Row],[Shipping Income]]</f>
        <v>0</v>
      </c>
      <c r="S403" s="26">
        <f t="shared" si="57"/>
        <v>0</v>
      </c>
      <c r="T403" s="27">
        <f>Table1[[#This Row],[Unit Price]]+Table1[[#This Row],[Shipping Expense]]+Table1[[#This Row],[Amazon fees]]</f>
        <v>0</v>
      </c>
      <c r="U403" s="26">
        <f>Table1[[#This Row],[Total income]]-Table1[[#This Row],[Total Expense]]</f>
        <v>0</v>
      </c>
      <c r="V403" s="26">
        <f t="shared" si="59"/>
        <v>1.05</v>
      </c>
      <c r="X403" s="2">
        <f>Table1[[#This Row],[Unit Price]]*Table1[[#This Row],[Quantity in Stock]]</f>
        <v>0</v>
      </c>
      <c r="Z403" s="29">
        <f t="shared" si="60"/>
        <v>0</v>
      </c>
      <c r="AC403" s="17">
        <f t="shared" si="54"/>
        <v>0</v>
      </c>
      <c r="AD403" s="18">
        <f t="shared" si="55"/>
        <v>0</v>
      </c>
      <c r="AE403" s="18">
        <f t="shared" si="56"/>
        <v>0</v>
      </c>
      <c r="AF403" s="18">
        <f t="shared" si="61"/>
        <v>0</v>
      </c>
      <c r="AG403" s="30">
        <f t="shared" si="58"/>
        <v>0</v>
      </c>
      <c r="AI403" s="11"/>
      <c r="AJ403" s="11"/>
      <c r="AK403" s="11"/>
      <c r="AL403" s="11"/>
      <c r="AN403" s="11"/>
      <c r="AO403" s="11"/>
      <c r="AP403" s="11"/>
    </row>
    <row r="404" spans="1:42" ht="13.5" customHeight="1">
      <c r="B404" s="11"/>
      <c r="C404" s="11"/>
      <c r="D404" s="11"/>
      <c r="E404" s="11"/>
      <c r="F404" s="11"/>
      <c r="G404" s="11"/>
      <c r="H404" s="11"/>
      <c r="I404" s="11"/>
      <c r="J404" s="11"/>
      <c r="K404" s="11"/>
      <c r="L404" s="11"/>
      <c r="M404" s="27">
        <v>0</v>
      </c>
      <c r="N404" s="27"/>
      <c r="P404" s="28">
        <f>Table1[[#This Row],[Real Sell ]]+Table1[[#This Row],[Shipping Income]]</f>
        <v>0</v>
      </c>
      <c r="S404" s="26">
        <f t="shared" si="57"/>
        <v>0</v>
      </c>
      <c r="T404" s="27">
        <f>Table1[[#This Row],[Unit Price]]+Table1[[#This Row],[Shipping Expense]]+Table1[[#This Row],[Amazon fees]]</f>
        <v>0</v>
      </c>
      <c r="U404" s="26">
        <f>Table1[[#This Row],[Total income]]-Table1[[#This Row],[Total Expense]]</f>
        <v>0</v>
      </c>
      <c r="V404" s="26">
        <f t="shared" si="59"/>
        <v>1.05</v>
      </c>
      <c r="X404" s="2">
        <f>Table1[[#This Row],[Unit Price]]*Table1[[#This Row],[Quantity in Stock]]</f>
        <v>0</v>
      </c>
      <c r="Z404" s="29">
        <f t="shared" si="60"/>
        <v>0</v>
      </c>
      <c r="AC404" s="17">
        <f t="shared" si="54"/>
        <v>0</v>
      </c>
      <c r="AD404" s="18">
        <f t="shared" si="55"/>
        <v>0</v>
      </c>
      <c r="AE404" s="18">
        <f t="shared" si="56"/>
        <v>0</v>
      </c>
      <c r="AF404" s="18">
        <f t="shared" si="61"/>
        <v>0</v>
      </c>
      <c r="AG404" s="30">
        <f t="shared" si="58"/>
        <v>0</v>
      </c>
      <c r="AI404" s="11"/>
      <c r="AJ404" s="11"/>
      <c r="AK404" s="11"/>
      <c r="AL404" s="11"/>
      <c r="AN404" s="11"/>
      <c r="AO404" s="11"/>
      <c r="AP404" s="11"/>
    </row>
    <row r="405" spans="1:42" ht="13.5" customHeight="1">
      <c r="B405" s="11"/>
      <c r="C405" s="11"/>
      <c r="D405" s="11"/>
      <c r="E405" s="11"/>
      <c r="F405" s="11"/>
      <c r="G405" s="11"/>
      <c r="H405" s="11"/>
      <c r="I405" s="11"/>
      <c r="J405" s="11"/>
      <c r="K405" s="11"/>
      <c r="L405" s="11"/>
      <c r="M405" s="27">
        <v>0</v>
      </c>
      <c r="N405" s="27"/>
      <c r="P405" s="28">
        <f>Table1[[#This Row],[Real Sell ]]+Table1[[#This Row],[Shipping Income]]</f>
        <v>0</v>
      </c>
      <c r="S405" s="26">
        <f t="shared" si="57"/>
        <v>0</v>
      </c>
      <c r="T405" s="27">
        <f>Table1[[#This Row],[Unit Price]]+Table1[[#This Row],[Shipping Expense]]+Table1[[#This Row],[Amazon fees]]</f>
        <v>0</v>
      </c>
      <c r="U405" s="26">
        <f>Table1[[#This Row],[Total income]]-Table1[[#This Row],[Total Expense]]</f>
        <v>0</v>
      </c>
      <c r="V405" s="26">
        <f t="shared" si="59"/>
        <v>1.05</v>
      </c>
      <c r="X405" s="2">
        <f>Table1[[#This Row],[Unit Price]]*Table1[[#This Row],[Quantity in Stock]]</f>
        <v>0</v>
      </c>
      <c r="Z405" s="29">
        <f t="shared" si="60"/>
        <v>0</v>
      </c>
      <c r="AC405" s="17">
        <f t="shared" si="54"/>
        <v>0</v>
      </c>
      <c r="AD405" s="18">
        <f t="shared" si="55"/>
        <v>0</v>
      </c>
      <c r="AE405" s="18">
        <f t="shared" si="56"/>
        <v>0</v>
      </c>
      <c r="AF405" s="18">
        <f t="shared" si="61"/>
        <v>0</v>
      </c>
      <c r="AG405" s="30">
        <f t="shared" si="58"/>
        <v>0</v>
      </c>
      <c r="AI405" s="11"/>
      <c r="AJ405" s="11"/>
      <c r="AK405" s="11"/>
      <c r="AL405" s="11"/>
      <c r="AN405" s="11"/>
      <c r="AO405" s="11"/>
      <c r="AP405" s="11"/>
    </row>
    <row r="406" spans="1:42" ht="13.5" customHeight="1">
      <c r="B406" s="11"/>
      <c r="C406" s="11"/>
      <c r="D406" s="11"/>
      <c r="E406" s="11"/>
      <c r="F406" s="11"/>
      <c r="G406" s="11"/>
      <c r="H406" s="11"/>
      <c r="I406" s="11"/>
      <c r="J406" s="11"/>
      <c r="K406" s="11"/>
      <c r="L406" s="11"/>
      <c r="M406" s="27">
        <v>0</v>
      </c>
      <c r="N406" s="27"/>
      <c r="P406" s="28">
        <f>Table1[[#This Row],[Real Sell ]]+Table1[[#This Row],[Shipping Income]]</f>
        <v>0</v>
      </c>
      <c r="S406" s="26">
        <f t="shared" si="57"/>
        <v>0</v>
      </c>
      <c r="T406" s="27">
        <f>Table1[[#This Row],[Unit Price]]+Table1[[#This Row],[Shipping Expense]]+Table1[[#This Row],[Amazon fees]]</f>
        <v>0</v>
      </c>
      <c r="U406" s="26">
        <f>Table1[[#This Row],[Total income]]-Table1[[#This Row],[Total Expense]]</f>
        <v>0</v>
      </c>
      <c r="V406" s="26">
        <f t="shared" si="59"/>
        <v>1.05</v>
      </c>
      <c r="X406" s="2">
        <f>Table1[[#This Row],[Unit Price]]*Table1[[#This Row],[Quantity in Stock]]</f>
        <v>0</v>
      </c>
      <c r="Z406" s="29">
        <f t="shared" si="60"/>
        <v>0</v>
      </c>
      <c r="AC406" s="17">
        <f t="shared" si="54"/>
        <v>0</v>
      </c>
      <c r="AD406" s="18">
        <f t="shared" si="55"/>
        <v>0</v>
      </c>
      <c r="AE406" s="18">
        <f t="shared" si="56"/>
        <v>0</v>
      </c>
      <c r="AF406" s="18">
        <f t="shared" si="61"/>
        <v>0</v>
      </c>
      <c r="AG406" s="30">
        <f t="shared" si="58"/>
        <v>0</v>
      </c>
      <c r="AI406" s="11"/>
      <c r="AJ406" s="11"/>
      <c r="AK406" s="11"/>
      <c r="AL406" s="11"/>
      <c r="AN406" s="11"/>
      <c r="AO406" s="11"/>
      <c r="AP406" s="11"/>
    </row>
    <row r="407" spans="1:42">
      <c r="B407" s="11"/>
      <c r="C407" s="11"/>
      <c r="D407" s="11"/>
      <c r="E407" s="11"/>
      <c r="F407" s="11"/>
      <c r="G407" s="11"/>
      <c r="H407" s="11"/>
      <c r="I407" s="11"/>
      <c r="J407" s="11"/>
      <c r="K407" s="11"/>
      <c r="L407" s="11"/>
      <c r="M407" s="27"/>
      <c r="N407" s="27"/>
      <c r="O407" s="27"/>
      <c r="P407" s="28">
        <f>Table1[[#This Row],[Real Sell ]]+Table1[[#This Row],[Shipping Income]]</f>
        <v>0</v>
      </c>
      <c r="S407" s="26">
        <f t="shared" si="57"/>
        <v>0</v>
      </c>
      <c r="T407" s="27">
        <f>Table1[[#This Row],[Unit Price]]+Table1[[#This Row],[Shipping Expense]]+Table1[[#This Row],[Amazon fees]]</f>
        <v>0</v>
      </c>
      <c r="U407" s="27" t="e">
        <f>P406-T406-#REF!</f>
        <v>#REF!</v>
      </c>
      <c r="V407" s="26">
        <f t="shared" si="59"/>
        <v>1.05</v>
      </c>
      <c r="X407" s="2">
        <f>Table1[[#This Row],[Unit Price]]*Table1[[#This Row],[Quantity in Stock]]</f>
        <v>0</v>
      </c>
      <c r="Z407" s="29">
        <f t="shared" ref="Z407:Z438" si="62">Y407*30</f>
        <v>0</v>
      </c>
      <c r="AC407" s="17">
        <f t="shared" ref="AC407:AC438" si="63">AB407*Y407</f>
        <v>0</v>
      </c>
      <c r="AD407" s="17">
        <f t="shared" ref="AD407:AD438" si="64">Y407*AA407+AC407</f>
        <v>0</v>
      </c>
      <c r="AE407" s="17">
        <f t="shared" ref="AE407:AE438" si="65">AD407+AD407</f>
        <v>0</v>
      </c>
      <c r="AF407" s="17">
        <f t="shared" ref="AF407:AF438" si="66">Y407*AA407+AC407</f>
        <v>0</v>
      </c>
      <c r="AG407" s="27">
        <f t="shared" si="58"/>
        <v>0</v>
      </c>
      <c r="AI407" s="11"/>
      <c r="AJ407" s="11"/>
      <c r="AK407" s="11"/>
      <c r="AL407" s="11"/>
      <c r="AN407" s="11"/>
      <c r="AO407" s="11"/>
      <c r="AP407" s="11"/>
    </row>
    <row r="408" spans="1:42">
      <c r="A408" s="1"/>
      <c r="B408" s="1"/>
      <c r="C408" s="1"/>
      <c r="D408" s="1"/>
      <c r="E408" s="1"/>
      <c r="F408" s="1"/>
      <c r="G408" s="1"/>
      <c r="H408" s="1"/>
      <c r="I408" s="1"/>
      <c r="J408" s="1"/>
      <c r="K408" s="1"/>
      <c r="L408" s="1"/>
      <c r="M408" s="26"/>
      <c r="N408" s="26"/>
      <c r="O408" s="26"/>
      <c r="P408" s="26">
        <f>Table1[[#This Row],[Real Sell ]]+Table1[[#This Row],[Shipping Income]]</f>
        <v>0</v>
      </c>
      <c r="Q408" s="26"/>
      <c r="R408" s="26"/>
      <c r="S408" s="26">
        <f t="shared" ref="S408:S439" si="67">calc()*1-15%+N407</f>
        <v>0.85</v>
      </c>
      <c r="T408" s="26">
        <f>Table1[[#This Row],[Unit Price]]+Table1[[#This Row],[Shipping Expense]]+Table1[[#This Row],[Amazon fees]]</f>
        <v>0.85</v>
      </c>
      <c r="U408" s="26" t="e">
        <f>P407-T407-#REF!</f>
        <v>#REF!</v>
      </c>
      <c r="V408" s="26">
        <f t="shared" si="59"/>
        <v>1.05</v>
      </c>
      <c r="W408" s="1"/>
      <c r="X408" s="1">
        <f>Table1[[#This Row],[Unit Price]]*Table1[[#This Row],[Quantity in Stock]]</f>
        <v>0</v>
      </c>
      <c r="Y408" s="20"/>
      <c r="Z408" s="23">
        <f t="shared" si="62"/>
        <v>0</v>
      </c>
      <c r="AA408" s="14"/>
      <c r="AB408" s="1"/>
      <c r="AC408" s="14">
        <f t="shared" si="63"/>
        <v>0</v>
      </c>
      <c r="AD408" s="14">
        <f t="shared" si="64"/>
        <v>0</v>
      </c>
      <c r="AE408" s="14">
        <f t="shared" si="65"/>
        <v>0</v>
      </c>
      <c r="AF408" s="14">
        <f t="shared" si="66"/>
        <v>0</v>
      </c>
      <c r="AG408" s="26">
        <f t="shared" si="58"/>
        <v>0</v>
      </c>
      <c r="AH408" s="1"/>
      <c r="AI408" s="1"/>
      <c r="AJ408" s="1"/>
      <c r="AK408" s="1"/>
      <c r="AL408" s="1"/>
      <c r="AM408" s="1"/>
      <c r="AN408" s="1"/>
      <c r="AO408" s="1"/>
      <c r="AP408" s="1"/>
    </row>
    <row r="409" spans="1:42">
      <c r="A409" s="1"/>
      <c r="B409" s="1"/>
      <c r="C409" s="1"/>
      <c r="D409" s="1"/>
      <c r="E409" s="1"/>
      <c r="F409" s="1"/>
      <c r="G409" s="1"/>
      <c r="H409" s="1"/>
      <c r="I409" s="1"/>
      <c r="J409" s="1"/>
      <c r="K409" s="1"/>
      <c r="L409" s="1"/>
      <c r="M409" s="26"/>
      <c r="N409" s="26"/>
      <c r="O409" s="26"/>
      <c r="P409" s="26">
        <f>Table1[[#This Row],[Real Sell ]]+Table1[[#This Row],[Shipping Income]]</f>
        <v>0</v>
      </c>
      <c r="Q409" s="26"/>
      <c r="R409" s="26"/>
      <c r="S409" s="26">
        <f t="shared" si="67"/>
        <v>0.85</v>
      </c>
      <c r="T409" s="26">
        <f>Table1[[#This Row],[Unit Price]]+Table1[[#This Row],[Shipping Expense]]+Table1[[#This Row],[Amazon fees]]</f>
        <v>0.85</v>
      </c>
      <c r="U409" s="26" t="e">
        <f>P408-T408-#REF!</f>
        <v>#REF!</v>
      </c>
      <c r="V409" s="26">
        <f t="shared" ref="V409:V454" si="68">IF(AND(T403&gt;5,T403&lt;=5.65), (V403*0.23)+V403,IF(AND(T403&gt;=4,T403&lt;5),(V403*0.25)+V403,IF(AND(T403&gt;=3,T403&lt;4),(V403*0.39)+V403,IF(AND(T403&gt;=2,T403&lt;3),(V403*0.55)+V403,IF(AND(T403&gt;=1,T403&lt;2),(V403*0.105)+V403,IF(T403&lt;1,(V403*0.1005)+V407))))))</f>
        <v>1.1555250000000001</v>
      </c>
      <c r="W409" s="1"/>
      <c r="X409" s="1">
        <f>Table1[[#This Row],[Unit Price]]*Table1[[#This Row],[Quantity in Stock]]</f>
        <v>0</v>
      </c>
      <c r="Y409" s="20"/>
      <c r="Z409" s="23">
        <f t="shared" si="62"/>
        <v>0</v>
      </c>
      <c r="AA409" s="14"/>
      <c r="AB409" s="1"/>
      <c r="AC409" s="14">
        <f t="shared" si="63"/>
        <v>0</v>
      </c>
      <c r="AD409" s="14">
        <f t="shared" si="64"/>
        <v>0</v>
      </c>
      <c r="AE409" s="14">
        <f t="shared" si="65"/>
        <v>0</v>
      </c>
      <c r="AF409" s="14">
        <f t="shared" si="66"/>
        <v>0</v>
      </c>
      <c r="AG409" s="26">
        <f t="shared" si="58"/>
        <v>0</v>
      </c>
      <c r="AH409" s="1"/>
      <c r="AI409" s="1"/>
      <c r="AJ409" s="1"/>
      <c r="AK409" s="1"/>
      <c r="AL409" s="1"/>
      <c r="AM409" s="1"/>
      <c r="AN409" s="1"/>
      <c r="AO409" s="1"/>
      <c r="AP409" s="1"/>
    </row>
    <row r="410" spans="1:42">
      <c r="A410" s="1"/>
      <c r="B410" s="1"/>
      <c r="C410" s="1"/>
      <c r="D410" s="1"/>
      <c r="E410" s="1"/>
      <c r="F410" s="1"/>
      <c r="G410" s="1"/>
      <c r="H410" s="1"/>
      <c r="I410" s="1"/>
      <c r="J410" s="1"/>
      <c r="K410" s="1"/>
      <c r="L410" s="1"/>
      <c r="M410" s="26"/>
      <c r="N410" s="26"/>
      <c r="O410" s="26"/>
      <c r="P410" s="26">
        <f>Table1[[#This Row],[Real Sell ]]+Table1[[#This Row],[Shipping Income]]</f>
        <v>0</v>
      </c>
      <c r="Q410" s="26"/>
      <c r="R410" s="26"/>
      <c r="S410" s="26">
        <f t="shared" si="67"/>
        <v>0.85</v>
      </c>
      <c r="T410" s="26">
        <f>Table1[[#This Row],[Unit Price]]+Table1[[#This Row],[Shipping Expense]]+Table1[[#This Row],[Amazon fees]]</f>
        <v>0.85</v>
      </c>
      <c r="U410" s="26" t="e">
        <f>P409-T409-#REF!</f>
        <v>#REF!</v>
      </c>
      <c r="V410" s="26">
        <f t="shared" si="68"/>
        <v>1.1555250000000001</v>
      </c>
      <c r="W410" s="1"/>
      <c r="X410" s="1">
        <f>Table1[[#This Row],[Unit Price]]*Table1[[#This Row],[Quantity in Stock]]</f>
        <v>0</v>
      </c>
      <c r="Y410" s="20"/>
      <c r="Z410" s="23">
        <f t="shared" si="62"/>
        <v>0</v>
      </c>
      <c r="AA410" s="14"/>
      <c r="AB410" s="1"/>
      <c r="AC410" s="14">
        <f t="shared" si="63"/>
        <v>0</v>
      </c>
      <c r="AD410" s="14">
        <f t="shared" si="64"/>
        <v>0</v>
      </c>
      <c r="AE410" s="14">
        <f t="shared" si="65"/>
        <v>0</v>
      </c>
      <c r="AF410" s="14">
        <f t="shared" si="66"/>
        <v>0</v>
      </c>
      <c r="AG410" s="26">
        <f t="shared" si="58"/>
        <v>0</v>
      </c>
      <c r="AH410" s="1"/>
      <c r="AI410" s="1"/>
      <c r="AJ410" s="1"/>
      <c r="AK410" s="1"/>
      <c r="AL410" s="1"/>
      <c r="AM410" s="1"/>
      <c r="AN410" s="1"/>
      <c r="AO410" s="1"/>
      <c r="AP410" s="1"/>
    </row>
    <row r="411" spans="1:42">
      <c r="A411" s="1"/>
      <c r="B411" s="1"/>
      <c r="C411" s="1"/>
      <c r="D411" s="1"/>
      <c r="E411" s="1"/>
      <c r="F411" s="1"/>
      <c r="G411" s="1"/>
      <c r="H411" s="1"/>
      <c r="I411" s="1"/>
      <c r="J411" s="1"/>
      <c r="K411" s="1"/>
      <c r="L411" s="1"/>
      <c r="M411" s="26"/>
      <c r="N411" s="26"/>
      <c r="O411" s="26"/>
      <c r="P411" s="26">
        <f>Table1[[#This Row],[Real Sell ]]+Table1[[#This Row],[Shipping Income]]</f>
        <v>0</v>
      </c>
      <c r="Q411" s="26"/>
      <c r="R411" s="26"/>
      <c r="S411" s="26">
        <f t="shared" si="67"/>
        <v>0.85</v>
      </c>
      <c r="T411" s="26">
        <f>Table1[[#This Row],[Unit Price]]+Table1[[#This Row],[Shipping Expense]]+Table1[[#This Row],[Amazon fees]]</f>
        <v>0.85</v>
      </c>
      <c r="U411" s="26" t="e">
        <f>P410-T410-#REF!</f>
        <v>#REF!</v>
      </c>
      <c r="V411" s="26">
        <f t="shared" si="68"/>
        <v>1.2610500000000002</v>
      </c>
      <c r="W411" s="1"/>
      <c r="X411" s="1">
        <f>Table1[[#This Row],[Unit Price]]*Table1[[#This Row],[Quantity in Stock]]</f>
        <v>0</v>
      </c>
      <c r="Y411" s="20"/>
      <c r="Z411" s="23">
        <f t="shared" si="62"/>
        <v>0</v>
      </c>
      <c r="AA411" s="14"/>
      <c r="AB411" s="1"/>
      <c r="AC411" s="14">
        <f t="shared" si="63"/>
        <v>0</v>
      </c>
      <c r="AD411" s="14">
        <f t="shared" si="64"/>
        <v>0</v>
      </c>
      <c r="AE411" s="14">
        <f t="shared" si="65"/>
        <v>0</v>
      </c>
      <c r="AF411" s="14">
        <f t="shared" si="66"/>
        <v>0</v>
      </c>
      <c r="AG411" s="26">
        <f t="shared" si="58"/>
        <v>0</v>
      </c>
      <c r="AH411" s="1"/>
      <c r="AI411" s="1"/>
      <c r="AJ411" s="1"/>
      <c r="AK411" s="1"/>
      <c r="AL411" s="1"/>
      <c r="AM411" s="1"/>
      <c r="AN411" s="1"/>
      <c r="AO411" s="1"/>
      <c r="AP411" s="1"/>
    </row>
    <row r="412" spans="1:42">
      <c r="A412" s="1"/>
      <c r="B412" s="1"/>
      <c r="C412" s="1"/>
      <c r="D412" s="1"/>
      <c r="E412" s="1"/>
      <c r="F412" s="1"/>
      <c r="G412" s="1"/>
      <c r="H412" s="1"/>
      <c r="I412" s="1"/>
      <c r="J412" s="1"/>
      <c r="K412" s="1"/>
      <c r="L412" s="1"/>
      <c r="M412" s="26"/>
      <c r="N412" s="26"/>
      <c r="O412" s="26"/>
      <c r="P412" s="26">
        <f>Table1[[#This Row],[Real Sell ]]+Table1[[#This Row],[Shipping Income]]</f>
        <v>0</v>
      </c>
      <c r="Q412" s="26"/>
      <c r="R412" s="26"/>
      <c r="S412" s="26">
        <f t="shared" si="67"/>
        <v>0.85</v>
      </c>
      <c r="T412" s="26">
        <f>Table1[[#This Row],[Unit Price]]+Table1[[#This Row],[Shipping Expense]]+Table1[[#This Row],[Amazon fees]]</f>
        <v>0.85</v>
      </c>
      <c r="U412" s="26" t="e">
        <f>P411-T411-#REF!</f>
        <v>#REF!</v>
      </c>
      <c r="V412" s="26">
        <f t="shared" si="68"/>
        <v>1.2610500000000002</v>
      </c>
      <c r="W412" s="1"/>
      <c r="X412" s="1">
        <f>Table1[[#This Row],[Unit Price]]*Table1[[#This Row],[Quantity in Stock]]</f>
        <v>0</v>
      </c>
      <c r="Y412" s="20"/>
      <c r="Z412" s="23">
        <f t="shared" si="62"/>
        <v>0</v>
      </c>
      <c r="AA412" s="14"/>
      <c r="AB412" s="1"/>
      <c r="AC412" s="14">
        <f t="shared" si="63"/>
        <v>0</v>
      </c>
      <c r="AD412" s="14">
        <f t="shared" si="64"/>
        <v>0</v>
      </c>
      <c r="AE412" s="14">
        <f t="shared" si="65"/>
        <v>0</v>
      </c>
      <c r="AF412" s="14">
        <f t="shared" si="66"/>
        <v>0</v>
      </c>
      <c r="AG412" s="26">
        <f t="shared" si="58"/>
        <v>0</v>
      </c>
      <c r="AH412" s="1"/>
      <c r="AI412" s="1"/>
      <c r="AJ412" s="1"/>
      <c r="AK412" s="1"/>
      <c r="AL412" s="1"/>
      <c r="AM412" s="1"/>
      <c r="AN412" s="1"/>
      <c r="AO412" s="1"/>
      <c r="AP412" s="1"/>
    </row>
    <row r="413" spans="1:42">
      <c r="A413" s="1"/>
      <c r="B413" s="1"/>
      <c r="C413" s="1"/>
      <c r="D413" s="1"/>
      <c r="E413" s="1"/>
      <c r="F413" s="1"/>
      <c r="G413" s="1"/>
      <c r="H413" s="1"/>
      <c r="I413" s="1"/>
      <c r="J413" s="1"/>
      <c r="K413" s="1"/>
      <c r="L413" s="1"/>
      <c r="M413" s="26"/>
      <c r="N413" s="26"/>
      <c r="O413" s="26"/>
      <c r="P413" s="26">
        <f>Table1[[#This Row],[Real Sell ]]+Table1[[#This Row],[Shipping Income]]</f>
        <v>0</v>
      </c>
      <c r="Q413" s="26"/>
      <c r="R413" s="26"/>
      <c r="S413" s="26">
        <f t="shared" si="67"/>
        <v>0.85</v>
      </c>
      <c r="T413" s="26">
        <f>Table1[[#This Row],[Unit Price]]+Table1[[#This Row],[Shipping Expense]]+Table1[[#This Row],[Amazon fees]]</f>
        <v>0.85</v>
      </c>
      <c r="U413" s="26" t="e">
        <f>P412-T412-#REF!</f>
        <v>#REF!</v>
      </c>
      <c r="V413" s="26">
        <f t="shared" si="68"/>
        <v>1.3665750000000003</v>
      </c>
      <c r="W413" s="1"/>
      <c r="X413" s="1">
        <f>Table1[[#This Row],[Unit Price]]*Table1[[#This Row],[Quantity in Stock]]</f>
        <v>0</v>
      </c>
      <c r="Y413" s="20"/>
      <c r="Z413" s="23">
        <f t="shared" si="62"/>
        <v>0</v>
      </c>
      <c r="AA413" s="14"/>
      <c r="AB413" s="1"/>
      <c r="AC413" s="14">
        <f t="shared" si="63"/>
        <v>0</v>
      </c>
      <c r="AD413" s="14">
        <f t="shared" si="64"/>
        <v>0</v>
      </c>
      <c r="AE413" s="14">
        <f t="shared" si="65"/>
        <v>0</v>
      </c>
      <c r="AF413" s="14">
        <f t="shared" si="66"/>
        <v>0</v>
      </c>
      <c r="AG413" s="26">
        <f t="shared" si="58"/>
        <v>0</v>
      </c>
      <c r="AH413" s="1"/>
      <c r="AI413" s="1"/>
      <c r="AJ413" s="1"/>
      <c r="AK413" s="1"/>
      <c r="AL413" s="1"/>
      <c r="AM413" s="1"/>
      <c r="AN413" s="1"/>
      <c r="AO413" s="1"/>
      <c r="AP413" s="1"/>
    </row>
    <row r="414" spans="1:42">
      <c r="A414" s="1"/>
      <c r="B414" s="1"/>
      <c r="C414" s="1"/>
      <c r="D414" s="1"/>
      <c r="E414" s="1"/>
      <c r="F414" s="1"/>
      <c r="G414" s="1"/>
      <c r="H414" s="1"/>
      <c r="I414" s="1"/>
      <c r="J414" s="1"/>
      <c r="K414" s="1"/>
      <c r="L414" s="1"/>
      <c r="M414" s="26"/>
      <c r="N414" s="26"/>
      <c r="O414" s="26"/>
      <c r="P414" s="26">
        <f>Table1[[#This Row],[Real Sell ]]+Table1[[#This Row],[Shipping Income]]</f>
        <v>0</v>
      </c>
      <c r="Q414" s="26"/>
      <c r="R414" s="26"/>
      <c r="S414" s="26">
        <f t="shared" si="67"/>
        <v>0.85</v>
      </c>
      <c r="T414" s="26">
        <f>Table1[[#This Row],[Unit Price]]+Table1[[#This Row],[Shipping Expense]]+Table1[[#This Row],[Amazon fees]]</f>
        <v>0.85</v>
      </c>
      <c r="U414" s="26" t="e">
        <f>P413-T413-#REF!</f>
        <v>#REF!</v>
      </c>
      <c r="V414" s="26">
        <f t="shared" si="68"/>
        <v>1.3665750000000003</v>
      </c>
      <c r="W414" s="1"/>
      <c r="X414" s="1">
        <f>Table1[[#This Row],[Unit Price]]*Table1[[#This Row],[Quantity in Stock]]</f>
        <v>0</v>
      </c>
      <c r="Y414" s="20"/>
      <c r="Z414" s="23">
        <f t="shared" si="62"/>
        <v>0</v>
      </c>
      <c r="AA414" s="14"/>
      <c r="AB414" s="1"/>
      <c r="AC414" s="14">
        <f t="shared" si="63"/>
        <v>0</v>
      </c>
      <c r="AD414" s="14">
        <f t="shared" si="64"/>
        <v>0</v>
      </c>
      <c r="AE414" s="14">
        <f t="shared" si="65"/>
        <v>0</v>
      </c>
      <c r="AF414" s="14">
        <f t="shared" si="66"/>
        <v>0</v>
      </c>
      <c r="AG414" s="26">
        <f t="shared" si="58"/>
        <v>0</v>
      </c>
      <c r="AH414" s="1"/>
      <c r="AI414" s="1"/>
      <c r="AJ414" s="1"/>
      <c r="AK414" s="1"/>
      <c r="AL414" s="1"/>
      <c r="AM414" s="1"/>
      <c r="AN414" s="1"/>
      <c r="AO414" s="1"/>
      <c r="AP414" s="1"/>
    </row>
    <row r="415" spans="1:42">
      <c r="A415" s="1"/>
      <c r="B415" s="1"/>
      <c r="C415" s="1"/>
      <c r="D415" s="1"/>
      <c r="E415" s="1"/>
      <c r="F415" s="1"/>
      <c r="G415" s="1"/>
      <c r="H415" s="1"/>
      <c r="I415" s="1"/>
      <c r="J415" s="1"/>
      <c r="K415" s="1"/>
      <c r="L415" s="1"/>
      <c r="M415" s="26"/>
      <c r="N415" s="26"/>
      <c r="O415" s="26"/>
      <c r="P415" s="26">
        <f>Table1[[#This Row],[Real Sell ]]+Table1[[#This Row],[Shipping Income]]</f>
        <v>0</v>
      </c>
      <c r="Q415" s="26"/>
      <c r="R415" s="26"/>
      <c r="S415" s="26">
        <f t="shared" si="67"/>
        <v>0.85</v>
      </c>
      <c r="T415" s="26">
        <f>Table1[[#This Row],[Unit Price]]+Table1[[#This Row],[Shipping Expense]]+Table1[[#This Row],[Amazon fees]]</f>
        <v>0.85</v>
      </c>
      <c r="U415" s="26" t="e">
        <f>P414-T414-#REF!</f>
        <v>#REF!</v>
      </c>
      <c r="V415" s="26">
        <f t="shared" si="68"/>
        <v>1.4827052625000003</v>
      </c>
      <c r="W415" s="1"/>
      <c r="X415" s="1">
        <f>Table1[[#This Row],[Unit Price]]*Table1[[#This Row],[Quantity in Stock]]</f>
        <v>0</v>
      </c>
      <c r="Y415" s="20"/>
      <c r="Z415" s="23">
        <f t="shared" si="62"/>
        <v>0</v>
      </c>
      <c r="AA415" s="14"/>
      <c r="AB415" s="1"/>
      <c r="AC415" s="14">
        <f t="shared" si="63"/>
        <v>0</v>
      </c>
      <c r="AD415" s="14">
        <f t="shared" si="64"/>
        <v>0</v>
      </c>
      <c r="AE415" s="14">
        <f t="shared" si="65"/>
        <v>0</v>
      </c>
      <c r="AF415" s="14">
        <f t="shared" si="66"/>
        <v>0</v>
      </c>
      <c r="AG415" s="26">
        <f t="shared" si="58"/>
        <v>0</v>
      </c>
      <c r="AH415" s="1"/>
      <c r="AI415" s="1"/>
      <c r="AJ415" s="1"/>
      <c r="AK415" s="1"/>
      <c r="AL415" s="1"/>
      <c r="AM415" s="1"/>
      <c r="AN415" s="1"/>
      <c r="AO415" s="1"/>
      <c r="AP415" s="1"/>
    </row>
    <row r="416" spans="1:42">
      <c r="A416" s="1"/>
      <c r="B416" s="1"/>
      <c r="C416" s="1"/>
      <c r="D416" s="1"/>
      <c r="E416" s="1"/>
      <c r="F416" s="1"/>
      <c r="G416" s="1"/>
      <c r="H416" s="1"/>
      <c r="I416" s="1"/>
      <c r="J416" s="1"/>
      <c r="K416" s="1"/>
      <c r="L416" s="1"/>
      <c r="M416" s="26"/>
      <c r="N416" s="26"/>
      <c r="O416" s="26"/>
      <c r="P416" s="26">
        <f>Table1[[#This Row],[Real Sell ]]+Table1[[#This Row],[Shipping Income]]</f>
        <v>0</v>
      </c>
      <c r="Q416" s="26"/>
      <c r="R416" s="26"/>
      <c r="S416" s="26">
        <f t="shared" si="67"/>
        <v>0.85</v>
      </c>
      <c r="T416" s="26">
        <f>Table1[[#This Row],[Unit Price]]+Table1[[#This Row],[Shipping Expense]]+Table1[[#This Row],[Amazon fees]]</f>
        <v>0.85</v>
      </c>
      <c r="U416" s="26" t="e">
        <f>P415-T415-#REF!</f>
        <v>#REF!</v>
      </c>
      <c r="V416" s="26">
        <f t="shared" si="68"/>
        <v>1.4827052625000003</v>
      </c>
      <c r="W416" s="1"/>
      <c r="X416" s="1">
        <f>Table1[[#This Row],[Unit Price]]*Table1[[#This Row],[Quantity in Stock]]</f>
        <v>0</v>
      </c>
      <c r="Y416" s="20"/>
      <c r="Z416" s="23">
        <f t="shared" si="62"/>
        <v>0</v>
      </c>
      <c r="AA416" s="14"/>
      <c r="AB416" s="1"/>
      <c r="AC416" s="14">
        <f t="shared" si="63"/>
        <v>0</v>
      </c>
      <c r="AD416" s="14">
        <f t="shared" si="64"/>
        <v>0</v>
      </c>
      <c r="AE416" s="14">
        <f t="shared" si="65"/>
        <v>0</v>
      </c>
      <c r="AF416" s="14">
        <f t="shared" si="66"/>
        <v>0</v>
      </c>
      <c r="AG416" s="26">
        <f t="shared" si="58"/>
        <v>0</v>
      </c>
      <c r="AH416" s="1"/>
      <c r="AI416" s="1"/>
      <c r="AJ416" s="1"/>
      <c r="AK416" s="1"/>
      <c r="AL416" s="1"/>
      <c r="AM416" s="1"/>
      <c r="AN416" s="1"/>
      <c r="AO416" s="1"/>
      <c r="AP416" s="1"/>
    </row>
    <row r="417" spans="1:54">
      <c r="A417" s="1"/>
      <c r="B417" s="1"/>
      <c r="C417" s="1"/>
      <c r="D417" s="1"/>
      <c r="E417" s="1"/>
      <c r="F417" s="1"/>
      <c r="G417" s="1"/>
      <c r="H417" s="1"/>
      <c r="I417" s="1"/>
      <c r="J417" s="1"/>
      <c r="K417" s="1"/>
      <c r="L417" s="1"/>
      <c r="M417" s="26"/>
      <c r="N417" s="26"/>
      <c r="O417" s="26"/>
      <c r="P417" s="26">
        <f>Table1[[#This Row],[Real Sell ]]+Table1[[#This Row],[Shipping Income]]</f>
        <v>0</v>
      </c>
      <c r="Q417" s="26"/>
      <c r="R417" s="26"/>
      <c r="S417" s="26">
        <f t="shared" si="67"/>
        <v>0.85</v>
      </c>
      <c r="T417" s="26">
        <f>Table1[[#This Row],[Unit Price]]+Table1[[#This Row],[Shipping Expense]]+Table1[[#This Row],[Amazon fees]]</f>
        <v>0.85</v>
      </c>
      <c r="U417" s="26" t="e">
        <f>P416-T416-#REF!</f>
        <v>#REF!</v>
      </c>
      <c r="V417" s="26">
        <f t="shared" si="68"/>
        <v>1.6094407875000003</v>
      </c>
      <c r="W417" s="1"/>
      <c r="X417" s="1">
        <f>Table1[[#This Row],[Unit Price]]*Table1[[#This Row],[Quantity in Stock]]</f>
        <v>0</v>
      </c>
      <c r="Y417" s="20"/>
      <c r="Z417" s="23">
        <f t="shared" si="62"/>
        <v>0</v>
      </c>
      <c r="AA417" s="14"/>
      <c r="AB417" s="1"/>
      <c r="AC417" s="14">
        <f t="shared" si="63"/>
        <v>0</v>
      </c>
      <c r="AD417" s="14">
        <f t="shared" si="64"/>
        <v>0</v>
      </c>
      <c r="AE417" s="14">
        <f t="shared" si="65"/>
        <v>0</v>
      </c>
      <c r="AF417" s="14">
        <f t="shared" si="66"/>
        <v>0</v>
      </c>
      <c r="AG417" s="26">
        <f t="shared" si="58"/>
        <v>0</v>
      </c>
      <c r="AH417" s="1"/>
      <c r="AI417" s="1"/>
      <c r="AJ417" s="1"/>
      <c r="AK417" s="1"/>
      <c r="AL417" s="1"/>
      <c r="AM417" s="1"/>
      <c r="AN417" s="1"/>
      <c r="AO417" s="1"/>
      <c r="AP417" s="1"/>
    </row>
    <row r="418" spans="1:54">
      <c r="A418" s="1"/>
      <c r="B418" s="1"/>
      <c r="C418" s="1"/>
      <c r="D418" s="1"/>
      <c r="E418" s="1"/>
      <c r="F418" s="1"/>
      <c r="G418" s="1"/>
      <c r="H418" s="1"/>
      <c r="I418" s="1"/>
      <c r="J418" s="1"/>
      <c r="K418" s="1"/>
      <c r="L418" s="1"/>
      <c r="M418" s="26"/>
      <c r="N418" s="26"/>
      <c r="O418" s="26"/>
      <c r="P418" s="26">
        <f>Table1[[#This Row],[Real Sell ]]+Table1[[#This Row],[Shipping Income]]</f>
        <v>0</v>
      </c>
      <c r="Q418" s="26"/>
      <c r="R418" s="26"/>
      <c r="S418" s="26">
        <f t="shared" si="67"/>
        <v>0.85</v>
      </c>
      <c r="T418" s="26">
        <f>Table1[[#This Row],[Unit Price]]+Table1[[#This Row],[Shipping Expense]]+Table1[[#This Row],[Amazon fees]]</f>
        <v>0.85</v>
      </c>
      <c r="U418" s="26" t="e">
        <f>P417-T417-#REF!</f>
        <v>#REF!</v>
      </c>
      <c r="V418" s="26">
        <f t="shared" si="68"/>
        <v>1.6094407875000003</v>
      </c>
      <c r="W418" s="1"/>
      <c r="X418" s="1">
        <f>Table1[[#This Row],[Unit Price]]*Table1[[#This Row],[Quantity in Stock]]</f>
        <v>0</v>
      </c>
      <c r="Y418" s="20"/>
      <c r="Z418" s="23">
        <f t="shared" si="62"/>
        <v>0</v>
      </c>
      <c r="AA418" s="14"/>
      <c r="AB418" s="1"/>
      <c r="AC418" s="14">
        <f t="shared" si="63"/>
        <v>0</v>
      </c>
      <c r="AD418" s="14">
        <f t="shared" si="64"/>
        <v>0</v>
      </c>
      <c r="AE418" s="14">
        <f t="shared" si="65"/>
        <v>0</v>
      </c>
      <c r="AF418" s="14">
        <f t="shared" si="66"/>
        <v>0</v>
      </c>
      <c r="AG418" s="26">
        <f t="shared" si="58"/>
        <v>0</v>
      </c>
      <c r="AH418" s="1"/>
      <c r="AI418" s="1"/>
      <c r="AJ418" s="1"/>
      <c r="AK418" s="1"/>
      <c r="AL418" s="1"/>
      <c r="AM418" s="1"/>
      <c r="AN418" s="1"/>
      <c r="AO418" s="1"/>
      <c r="AP418" s="1"/>
      <c r="AS418" s="2" t="s">
        <v>21</v>
      </c>
      <c r="AT418" s="2" t="s">
        <v>982</v>
      </c>
      <c r="AU418" s="2" t="s">
        <v>983</v>
      </c>
      <c r="AV418" s="2" t="s">
        <v>984</v>
      </c>
      <c r="AW418" s="2" t="s">
        <v>985</v>
      </c>
      <c r="AX418" s="2" t="s">
        <v>986</v>
      </c>
      <c r="AY418" s="2" t="s">
        <v>983</v>
      </c>
      <c r="AZ418" s="2" t="s">
        <v>987</v>
      </c>
      <c r="BA418" s="2" t="s">
        <v>988</v>
      </c>
      <c r="BB418" s="2" t="s">
        <v>989</v>
      </c>
    </row>
    <row r="419" spans="1:54">
      <c r="A419" s="1"/>
      <c r="B419" s="1"/>
      <c r="C419" s="1"/>
      <c r="D419" s="1"/>
      <c r="E419" s="1"/>
      <c r="F419" s="1"/>
      <c r="G419" s="1"/>
      <c r="H419" s="1"/>
      <c r="I419" s="1"/>
      <c r="J419" s="1"/>
      <c r="K419" s="1"/>
      <c r="L419" s="1"/>
      <c r="M419" s="26"/>
      <c r="N419" s="26"/>
      <c r="O419" s="26"/>
      <c r="P419" s="26">
        <f>Table1[[#This Row],[Real Sell ]]+Table1[[#This Row],[Shipping Income]]</f>
        <v>0</v>
      </c>
      <c r="Q419" s="26"/>
      <c r="R419" s="26"/>
      <c r="S419" s="26">
        <f t="shared" si="67"/>
        <v>0.85</v>
      </c>
      <c r="T419" s="26">
        <f>Table1[[#This Row],[Unit Price]]+Table1[[#This Row],[Shipping Expense]]+Table1[[#This Row],[Amazon fees]]</f>
        <v>0.85</v>
      </c>
      <c r="U419" s="26" t="e">
        <f>P418-T418-#REF!</f>
        <v>#REF!</v>
      </c>
      <c r="V419" s="26">
        <f t="shared" si="68"/>
        <v>1.7467815750000004</v>
      </c>
      <c r="W419" s="1"/>
      <c r="X419" s="1">
        <f>Table1[[#This Row],[Unit Price]]*Table1[[#This Row],[Quantity in Stock]]</f>
        <v>0</v>
      </c>
      <c r="Y419" s="20"/>
      <c r="Z419" s="23">
        <f t="shared" si="62"/>
        <v>0</v>
      </c>
      <c r="AA419" s="14"/>
      <c r="AB419" s="1"/>
      <c r="AC419" s="14">
        <f t="shared" si="63"/>
        <v>0</v>
      </c>
      <c r="AD419" s="14">
        <f t="shared" si="64"/>
        <v>0</v>
      </c>
      <c r="AE419" s="14">
        <f t="shared" si="65"/>
        <v>0</v>
      </c>
      <c r="AF419" s="14">
        <f t="shared" si="66"/>
        <v>0</v>
      </c>
      <c r="AG419" s="26">
        <f t="shared" si="58"/>
        <v>0</v>
      </c>
      <c r="AH419" s="1"/>
      <c r="AI419" s="1"/>
      <c r="AJ419" s="1"/>
      <c r="AK419" s="1"/>
      <c r="AL419" s="1"/>
      <c r="AM419" s="1"/>
      <c r="AN419" s="1"/>
      <c r="AO419" s="1"/>
      <c r="AP419" s="1"/>
      <c r="AS419" s="2">
        <v>20</v>
      </c>
      <c r="AT419" s="2">
        <v>5</v>
      </c>
      <c r="AU419" s="2">
        <f>SUM(AS419:AT419)</f>
        <v>25</v>
      </c>
      <c r="AV419" s="2">
        <v>5</v>
      </c>
      <c r="AW419" s="2">
        <v>2</v>
      </c>
      <c r="AX419" s="2">
        <v>2</v>
      </c>
      <c r="AY419" s="2">
        <f>SUM(AV419:AX419)</f>
        <v>9</v>
      </c>
      <c r="AZ419" s="2">
        <f>AU419-AY419</f>
        <v>16</v>
      </c>
      <c r="BA419" s="2">
        <v>2</v>
      </c>
      <c r="BB419" s="2">
        <f>AY419+BA419</f>
        <v>11</v>
      </c>
    </row>
    <row r="420" spans="1:54">
      <c r="A420" s="1"/>
      <c r="B420" s="1"/>
      <c r="C420" s="1"/>
      <c r="D420" s="1"/>
      <c r="E420" s="1"/>
      <c r="F420" s="1"/>
      <c r="G420" s="1"/>
      <c r="H420" s="1"/>
      <c r="I420" s="1"/>
      <c r="J420" s="1"/>
      <c r="K420" s="1"/>
      <c r="L420" s="1"/>
      <c r="M420" s="26"/>
      <c r="N420" s="26"/>
      <c r="O420" s="26"/>
      <c r="P420" s="26">
        <f>Table1[[#This Row],[Real Sell ]]+Table1[[#This Row],[Shipping Income]]</f>
        <v>0</v>
      </c>
      <c r="Q420" s="26"/>
      <c r="R420" s="26"/>
      <c r="S420" s="26">
        <f t="shared" si="67"/>
        <v>0.85</v>
      </c>
      <c r="T420" s="26">
        <f>Table1[[#This Row],[Unit Price]]+Table1[[#This Row],[Shipping Expense]]+Table1[[#This Row],[Amazon fees]]</f>
        <v>0.85</v>
      </c>
      <c r="U420" s="26" t="e">
        <f>P419-T419-#REF!</f>
        <v>#REF!</v>
      </c>
      <c r="V420" s="26">
        <f t="shared" si="68"/>
        <v>1.7467815750000004</v>
      </c>
      <c r="W420" s="1"/>
      <c r="X420" s="1">
        <f>Table1[[#This Row],[Unit Price]]*Table1[[#This Row],[Quantity in Stock]]</f>
        <v>0</v>
      </c>
      <c r="Y420" s="20"/>
      <c r="Z420" s="23">
        <f t="shared" si="62"/>
        <v>0</v>
      </c>
      <c r="AA420" s="14"/>
      <c r="AB420" s="1"/>
      <c r="AC420" s="14">
        <f t="shared" si="63"/>
        <v>0</v>
      </c>
      <c r="AD420" s="14">
        <f t="shared" si="64"/>
        <v>0</v>
      </c>
      <c r="AE420" s="14">
        <f t="shared" si="65"/>
        <v>0</v>
      </c>
      <c r="AF420" s="14">
        <f t="shared" si="66"/>
        <v>0</v>
      </c>
      <c r="AG420" s="26">
        <f t="shared" si="58"/>
        <v>0</v>
      </c>
      <c r="AH420" s="1"/>
      <c r="AI420" s="1"/>
      <c r="AJ420" s="1"/>
      <c r="AK420" s="1"/>
      <c r="AL420" s="1"/>
      <c r="AM420" s="1"/>
      <c r="AN420" s="1"/>
      <c r="AO420" s="1"/>
      <c r="AP420" s="1"/>
    </row>
    <row r="421" spans="1:54">
      <c r="A421" s="1"/>
      <c r="B421" s="1"/>
      <c r="C421" s="1"/>
      <c r="D421" s="1"/>
      <c r="E421" s="1"/>
      <c r="F421" s="1"/>
      <c r="G421" s="1"/>
      <c r="H421" s="1"/>
      <c r="I421" s="1"/>
      <c r="J421" s="1"/>
      <c r="K421" s="1"/>
      <c r="L421" s="1"/>
      <c r="M421" s="26"/>
      <c r="N421" s="26"/>
      <c r="O421" s="26"/>
      <c r="P421" s="26">
        <f>Table1[[#This Row],[Real Sell ]]+Table1[[#This Row],[Shipping Income]]</f>
        <v>0</v>
      </c>
      <c r="Q421" s="26"/>
      <c r="R421" s="26"/>
      <c r="S421" s="26">
        <f t="shared" si="67"/>
        <v>0.85</v>
      </c>
      <c r="T421" s="26">
        <f>Table1[[#This Row],[Unit Price]]+Table1[[#This Row],[Shipping Expense]]+Table1[[#This Row],[Amazon fees]]</f>
        <v>0.85</v>
      </c>
      <c r="U421" s="26" t="e">
        <f>P420-T420-#REF!</f>
        <v>#REF!</v>
      </c>
      <c r="V421" s="26">
        <f t="shared" si="68"/>
        <v>1.8957934538812504</v>
      </c>
      <c r="W421" s="1"/>
      <c r="X421" s="1">
        <f>Table1[[#This Row],[Unit Price]]*Table1[[#This Row],[Quantity in Stock]]</f>
        <v>0</v>
      </c>
      <c r="Y421" s="20"/>
      <c r="Z421" s="23">
        <f t="shared" si="62"/>
        <v>0</v>
      </c>
      <c r="AA421" s="14"/>
      <c r="AB421" s="1"/>
      <c r="AC421" s="14">
        <f t="shared" si="63"/>
        <v>0</v>
      </c>
      <c r="AD421" s="14">
        <f t="shared" si="64"/>
        <v>0</v>
      </c>
      <c r="AE421" s="14">
        <f t="shared" si="65"/>
        <v>0</v>
      </c>
      <c r="AF421" s="14">
        <f t="shared" si="66"/>
        <v>0</v>
      </c>
      <c r="AG421" s="26">
        <f t="shared" si="58"/>
        <v>0</v>
      </c>
      <c r="AH421" s="1"/>
      <c r="AI421" s="1"/>
      <c r="AJ421" s="1"/>
      <c r="AK421" s="1"/>
      <c r="AL421" s="1"/>
      <c r="AM421" s="1"/>
      <c r="AN421" s="1"/>
      <c r="AO421" s="1"/>
      <c r="AP421" s="1"/>
    </row>
    <row r="422" spans="1:54">
      <c r="A422" s="1"/>
      <c r="B422" s="1"/>
      <c r="C422" s="1"/>
      <c r="D422" s="1"/>
      <c r="E422" s="1"/>
      <c r="F422" s="1"/>
      <c r="G422" s="1"/>
      <c r="H422" s="1"/>
      <c r="I422" s="1"/>
      <c r="J422" s="1"/>
      <c r="K422" s="1"/>
      <c r="L422" s="1"/>
      <c r="M422" s="26"/>
      <c r="N422" s="26"/>
      <c r="O422" s="26"/>
      <c r="P422" s="26">
        <f>Table1[[#This Row],[Real Sell ]]+Table1[[#This Row],[Shipping Income]]</f>
        <v>0</v>
      </c>
      <c r="Q422" s="26"/>
      <c r="R422" s="26"/>
      <c r="S422" s="26">
        <f t="shared" si="67"/>
        <v>0.85</v>
      </c>
      <c r="T422" s="26">
        <f>Table1[[#This Row],[Unit Price]]+Table1[[#This Row],[Shipping Expense]]+Table1[[#This Row],[Amazon fees]]</f>
        <v>0.85</v>
      </c>
      <c r="U422" s="26" t="e">
        <f>P421-T421-#REF!</f>
        <v>#REF!</v>
      </c>
      <c r="V422" s="26">
        <f t="shared" si="68"/>
        <v>1.8957934538812504</v>
      </c>
      <c r="W422" s="1"/>
      <c r="X422" s="1">
        <f>Table1[[#This Row],[Unit Price]]*Table1[[#This Row],[Quantity in Stock]]</f>
        <v>0</v>
      </c>
      <c r="Y422" s="20"/>
      <c r="Z422" s="23">
        <f t="shared" si="62"/>
        <v>0</v>
      </c>
      <c r="AA422" s="14"/>
      <c r="AB422" s="1"/>
      <c r="AC422" s="14">
        <f t="shared" si="63"/>
        <v>0</v>
      </c>
      <c r="AD422" s="14">
        <f t="shared" si="64"/>
        <v>0</v>
      </c>
      <c r="AE422" s="14">
        <f t="shared" si="65"/>
        <v>0</v>
      </c>
      <c r="AF422" s="14">
        <f t="shared" si="66"/>
        <v>0</v>
      </c>
      <c r="AG422" s="26">
        <f t="shared" si="58"/>
        <v>0</v>
      </c>
      <c r="AH422" s="1"/>
      <c r="AI422" s="1"/>
      <c r="AJ422" s="1"/>
      <c r="AK422" s="1"/>
      <c r="AL422" s="1"/>
      <c r="AM422" s="1"/>
      <c r="AN422" s="1"/>
      <c r="AO422" s="1"/>
      <c r="AP422" s="1"/>
    </row>
    <row r="423" spans="1:54">
      <c r="A423" s="1"/>
      <c r="B423" s="1"/>
      <c r="C423" s="1"/>
      <c r="D423" s="1"/>
      <c r="E423" s="1"/>
      <c r="F423" s="1"/>
      <c r="G423" s="1"/>
      <c r="H423" s="1"/>
      <c r="I423" s="1"/>
      <c r="J423" s="1"/>
      <c r="K423" s="1"/>
      <c r="L423" s="1"/>
      <c r="M423" s="26"/>
      <c r="N423" s="26"/>
      <c r="O423" s="26"/>
      <c r="P423" s="26">
        <f>Table1[[#This Row],[Real Sell ]]+Table1[[#This Row],[Shipping Income]]</f>
        <v>0</v>
      </c>
      <c r="Q423" s="26"/>
      <c r="R423" s="26"/>
      <c r="S423" s="26">
        <f t="shared" si="67"/>
        <v>0.85</v>
      </c>
      <c r="T423" s="26">
        <f>Table1[[#This Row],[Unit Price]]+Table1[[#This Row],[Shipping Expense]]+Table1[[#This Row],[Amazon fees]]</f>
        <v>0.85</v>
      </c>
      <c r="U423" s="26" t="e">
        <f>P422-T422-#REF!</f>
        <v>#REF!</v>
      </c>
      <c r="V423" s="26">
        <f t="shared" si="68"/>
        <v>2.0575422530250003</v>
      </c>
      <c r="W423" s="1"/>
      <c r="X423" s="1">
        <f>Table1[[#This Row],[Unit Price]]*Table1[[#This Row],[Quantity in Stock]]</f>
        <v>0</v>
      </c>
      <c r="Y423" s="20"/>
      <c r="Z423" s="23">
        <f t="shared" si="62"/>
        <v>0</v>
      </c>
      <c r="AA423" s="14"/>
      <c r="AB423" s="1"/>
      <c r="AC423" s="14">
        <f t="shared" si="63"/>
        <v>0</v>
      </c>
      <c r="AD423" s="14">
        <f t="shared" si="64"/>
        <v>0</v>
      </c>
      <c r="AE423" s="14">
        <f t="shared" si="65"/>
        <v>0</v>
      </c>
      <c r="AF423" s="14">
        <f t="shared" si="66"/>
        <v>0</v>
      </c>
      <c r="AG423" s="26">
        <f t="shared" si="58"/>
        <v>0</v>
      </c>
      <c r="AH423" s="1"/>
      <c r="AI423" s="1"/>
      <c r="AJ423" s="1"/>
      <c r="AK423" s="1"/>
      <c r="AL423" s="1"/>
      <c r="AM423" s="1"/>
      <c r="AN423" s="1"/>
      <c r="AO423" s="1"/>
      <c r="AP423" s="1"/>
    </row>
    <row r="424" spans="1:54">
      <c r="A424" s="1"/>
      <c r="B424" s="1"/>
      <c r="C424" s="1"/>
      <c r="D424" s="1"/>
      <c r="E424" s="1"/>
      <c r="F424" s="1"/>
      <c r="G424" s="1"/>
      <c r="H424" s="1"/>
      <c r="I424" s="1"/>
      <c r="J424" s="1"/>
      <c r="K424" s="1"/>
      <c r="L424" s="1"/>
      <c r="M424" s="26"/>
      <c r="N424" s="26"/>
      <c r="O424" s="26"/>
      <c r="P424" s="26">
        <f>Table1[[#This Row],[Real Sell ]]+Table1[[#This Row],[Shipping Income]]</f>
        <v>0</v>
      </c>
      <c r="Q424" s="26"/>
      <c r="R424" s="26"/>
      <c r="S424" s="26">
        <f t="shared" si="67"/>
        <v>0.85</v>
      </c>
      <c r="T424" s="26">
        <f>Table1[[#This Row],[Unit Price]]+Table1[[#This Row],[Shipping Expense]]+Table1[[#This Row],[Amazon fees]]</f>
        <v>0.85</v>
      </c>
      <c r="U424" s="26" t="e">
        <f>P423-T423-#REF!</f>
        <v>#REF!</v>
      </c>
      <c r="V424" s="26">
        <f t="shared" si="68"/>
        <v>2.0575422530250003</v>
      </c>
      <c r="W424" s="1"/>
      <c r="X424" s="1">
        <f>Table1[[#This Row],[Unit Price]]*Table1[[#This Row],[Quantity in Stock]]</f>
        <v>0</v>
      </c>
      <c r="Y424" s="20"/>
      <c r="Z424" s="23">
        <f t="shared" si="62"/>
        <v>0</v>
      </c>
      <c r="AA424" s="14"/>
      <c r="AB424" s="1"/>
      <c r="AC424" s="14">
        <f t="shared" si="63"/>
        <v>0</v>
      </c>
      <c r="AD424" s="14">
        <f t="shared" si="64"/>
        <v>0</v>
      </c>
      <c r="AE424" s="14">
        <f t="shared" si="65"/>
        <v>0</v>
      </c>
      <c r="AF424" s="14">
        <f t="shared" si="66"/>
        <v>0</v>
      </c>
      <c r="AG424" s="26">
        <f t="shared" si="58"/>
        <v>0</v>
      </c>
      <c r="AH424" s="1"/>
      <c r="AI424" s="1"/>
      <c r="AJ424" s="1"/>
      <c r="AK424" s="1"/>
      <c r="AL424" s="1"/>
      <c r="AM424" s="1"/>
      <c r="AN424" s="1"/>
      <c r="AO424" s="1"/>
      <c r="AP424" s="1"/>
    </row>
    <row r="425" spans="1:54">
      <c r="A425" s="1"/>
      <c r="B425" s="1"/>
      <c r="C425" s="1"/>
      <c r="D425" s="1"/>
      <c r="E425" s="1"/>
      <c r="F425" s="1"/>
      <c r="G425" s="1"/>
      <c r="H425" s="1"/>
      <c r="I425" s="1"/>
      <c r="J425" s="1"/>
      <c r="K425" s="1"/>
      <c r="L425" s="1"/>
      <c r="M425" s="26"/>
      <c r="N425" s="26"/>
      <c r="O425" s="26"/>
      <c r="P425" s="26">
        <f>Table1[[#This Row],[Real Sell ]]+Table1[[#This Row],[Shipping Income]]</f>
        <v>0</v>
      </c>
      <c r="Q425" s="26"/>
      <c r="R425" s="26"/>
      <c r="S425" s="26">
        <f t="shared" si="67"/>
        <v>0.85</v>
      </c>
      <c r="T425" s="26">
        <f>Table1[[#This Row],[Unit Price]]+Table1[[#This Row],[Shipping Expense]]+Table1[[#This Row],[Amazon fees]]</f>
        <v>0.85</v>
      </c>
      <c r="U425" s="26" t="e">
        <f>P424-T424-#REF!</f>
        <v>#REF!</v>
      </c>
      <c r="V425" s="26">
        <f t="shared" si="68"/>
        <v>2.2330938013125001</v>
      </c>
      <c r="W425" s="1"/>
      <c r="X425" s="1">
        <f>Table1[[#This Row],[Unit Price]]*Table1[[#This Row],[Quantity in Stock]]</f>
        <v>0</v>
      </c>
      <c r="Y425" s="20"/>
      <c r="Z425" s="23">
        <f t="shared" si="62"/>
        <v>0</v>
      </c>
      <c r="AA425" s="14"/>
      <c r="AB425" s="1"/>
      <c r="AC425" s="14">
        <f t="shared" si="63"/>
        <v>0</v>
      </c>
      <c r="AD425" s="14">
        <f t="shared" si="64"/>
        <v>0</v>
      </c>
      <c r="AE425" s="14">
        <f t="shared" si="65"/>
        <v>0</v>
      </c>
      <c r="AF425" s="14">
        <f t="shared" si="66"/>
        <v>0</v>
      </c>
      <c r="AG425" s="26">
        <f t="shared" si="58"/>
        <v>0</v>
      </c>
      <c r="AH425" s="1"/>
      <c r="AI425" s="1"/>
      <c r="AJ425" s="1"/>
      <c r="AK425" s="1"/>
      <c r="AL425" s="1"/>
      <c r="AM425" s="1"/>
      <c r="AN425" s="1"/>
      <c r="AO425" s="1"/>
      <c r="AP425" s="1"/>
    </row>
    <row r="426" spans="1:54">
      <c r="A426" s="1"/>
      <c r="B426" s="1"/>
      <c r="C426" s="1"/>
      <c r="D426" s="1"/>
      <c r="E426" s="1"/>
      <c r="F426" s="1"/>
      <c r="G426" s="1"/>
      <c r="H426" s="1"/>
      <c r="I426" s="1"/>
      <c r="J426" s="1"/>
      <c r="K426" s="1"/>
      <c r="L426" s="1"/>
      <c r="M426" s="26"/>
      <c r="N426" s="26"/>
      <c r="O426" s="26"/>
      <c r="P426" s="26">
        <f>Table1[[#This Row],[Real Sell ]]+Table1[[#This Row],[Shipping Income]]</f>
        <v>0</v>
      </c>
      <c r="Q426" s="26"/>
      <c r="R426" s="26"/>
      <c r="S426" s="26">
        <f t="shared" si="67"/>
        <v>0.85</v>
      </c>
      <c r="T426" s="26">
        <f>Table1[[#This Row],[Unit Price]]+Table1[[#This Row],[Shipping Expense]]+Table1[[#This Row],[Amazon fees]]</f>
        <v>0.85</v>
      </c>
      <c r="U426" s="26" t="e">
        <f>P425-T425-#REF!</f>
        <v>#REF!</v>
      </c>
      <c r="V426" s="26">
        <f t="shared" si="68"/>
        <v>2.2330938013125001</v>
      </c>
      <c r="W426" s="1"/>
      <c r="X426" s="1">
        <f>Table1[[#This Row],[Unit Price]]*Table1[[#This Row],[Quantity in Stock]]</f>
        <v>0</v>
      </c>
      <c r="Y426" s="20"/>
      <c r="Z426" s="23">
        <f t="shared" si="62"/>
        <v>0</v>
      </c>
      <c r="AA426" s="14"/>
      <c r="AB426" s="1"/>
      <c r="AC426" s="14">
        <f t="shared" si="63"/>
        <v>0</v>
      </c>
      <c r="AD426" s="14">
        <f t="shared" si="64"/>
        <v>0</v>
      </c>
      <c r="AE426" s="14">
        <f t="shared" si="65"/>
        <v>0</v>
      </c>
      <c r="AF426" s="14">
        <f t="shared" si="66"/>
        <v>0</v>
      </c>
      <c r="AG426" s="26">
        <f t="shared" si="58"/>
        <v>0</v>
      </c>
      <c r="AH426" s="1"/>
      <c r="AI426" s="1"/>
      <c r="AJ426" s="1"/>
      <c r="AK426" s="1"/>
      <c r="AL426" s="1"/>
      <c r="AM426" s="1"/>
      <c r="AN426" s="1"/>
      <c r="AO426" s="1"/>
      <c r="AP426" s="1"/>
    </row>
    <row r="427" spans="1:54">
      <c r="A427" s="1"/>
      <c r="B427" s="1"/>
      <c r="C427" s="1"/>
      <c r="D427" s="1"/>
      <c r="E427" s="1"/>
      <c r="F427" s="1"/>
      <c r="G427" s="1"/>
      <c r="H427" s="1"/>
      <c r="I427" s="1"/>
      <c r="J427" s="1"/>
      <c r="K427" s="1"/>
      <c r="L427" s="1"/>
      <c r="M427" s="26"/>
      <c r="N427" s="26"/>
      <c r="O427" s="26"/>
      <c r="P427" s="26">
        <f>Table1[[#This Row],[Real Sell ]]+Table1[[#This Row],[Shipping Income]]</f>
        <v>0</v>
      </c>
      <c r="Q427" s="26"/>
      <c r="R427" s="26"/>
      <c r="S427" s="26">
        <f t="shared" si="67"/>
        <v>0.85</v>
      </c>
      <c r="T427" s="26">
        <f>Table1[[#This Row],[Unit Price]]+Table1[[#This Row],[Shipping Expense]]+Table1[[#This Row],[Amazon fees]]</f>
        <v>0.85</v>
      </c>
      <c r="U427" s="26" t="e">
        <f>P426-T426-#REF!</f>
        <v>#REF!</v>
      </c>
      <c r="V427" s="26">
        <f t="shared" si="68"/>
        <v>2.4236210434275658</v>
      </c>
      <c r="W427" s="1"/>
      <c r="X427" s="1">
        <f>Table1[[#This Row],[Unit Price]]*Table1[[#This Row],[Quantity in Stock]]</f>
        <v>0</v>
      </c>
      <c r="Y427" s="20"/>
      <c r="Z427" s="23">
        <f t="shared" si="62"/>
        <v>0</v>
      </c>
      <c r="AA427" s="14"/>
      <c r="AB427" s="1"/>
      <c r="AC427" s="14">
        <f t="shared" si="63"/>
        <v>0</v>
      </c>
      <c r="AD427" s="14">
        <f t="shared" si="64"/>
        <v>0</v>
      </c>
      <c r="AE427" s="14">
        <f t="shared" si="65"/>
        <v>0</v>
      </c>
      <c r="AF427" s="14">
        <f t="shared" si="66"/>
        <v>0</v>
      </c>
      <c r="AG427" s="26">
        <f t="shared" si="58"/>
        <v>0</v>
      </c>
      <c r="AH427" s="1"/>
      <c r="AI427" s="1"/>
      <c r="AJ427" s="1"/>
      <c r="AK427" s="1"/>
      <c r="AL427" s="1"/>
      <c r="AM427" s="1"/>
      <c r="AN427" s="1"/>
      <c r="AO427" s="1"/>
      <c r="AP427" s="1"/>
    </row>
    <row r="428" spans="1:54">
      <c r="A428" s="1"/>
      <c r="B428" s="1"/>
      <c r="C428" s="1"/>
      <c r="D428" s="1"/>
      <c r="E428" s="1"/>
      <c r="F428" s="1"/>
      <c r="G428" s="1"/>
      <c r="H428" s="1"/>
      <c r="I428" s="1"/>
      <c r="J428" s="1"/>
      <c r="K428" s="1"/>
      <c r="L428" s="1"/>
      <c r="M428" s="26"/>
      <c r="N428" s="26"/>
      <c r="O428" s="26"/>
      <c r="P428" s="26">
        <f>Table1[[#This Row],[Real Sell ]]+Table1[[#This Row],[Shipping Income]]</f>
        <v>0</v>
      </c>
      <c r="Q428" s="26"/>
      <c r="R428" s="26"/>
      <c r="S428" s="26">
        <f t="shared" si="67"/>
        <v>0.85</v>
      </c>
      <c r="T428" s="26">
        <f>Table1[[#This Row],[Unit Price]]+Table1[[#This Row],[Shipping Expense]]+Table1[[#This Row],[Amazon fees]]</f>
        <v>0.85</v>
      </c>
      <c r="U428" s="26" t="e">
        <f>P427-T427-#REF!</f>
        <v>#REF!</v>
      </c>
      <c r="V428" s="26">
        <f t="shared" si="68"/>
        <v>2.4236210434275658</v>
      </c>
      <c r="W428" s="1"/>
      <c r="X428" s="1">
        <f>Table1[[#This Row],[Unit Price]]*Table1[[#This Row],[Quantity in Stock]]</f>
        <v>0</v>
      </c>
      <c r="Y428" s="20"/>
      <c r="Z428" s="23">
        <f t="shared" si="62"/>
        <v>0</v>
      </c>
      <c r="AA428" s="14"/>
      <c r="AB428" s="1"/>
      <c r="AC428" s="14">
        <f t="shared" si="63"/>
        <v>0</v>
      </c>
      <c r="AD428" s="14">
        <f t="shared" si="64"/>
        <v>0</v>
      </c>
      <c r="AE428" s="14">
        <f t="shared" si="65"/>
        <v>0</v>
      </c>
      <c r="AF428" s="14">
        <f t="shared" si="66"/>
        <v>0</v>
      </c>
      <c r="AG428" s="26">
        <f t="shared" si="58"/>
        <v>0</v>
      </c>
      <c r="AH428" s="1"/>
      <c r="AI428" s="1"/>
      <c r="AJ428" s="1"/>
      <c r="AK428" s="1"/>
      <c r="AL428" s="1"/>
      <c r="AM428" s="1"/>
      <c r="AN428" s="1"/>
      <c r="AO428" s="1"/>
      <c r="AP428" s="1"/>
    </row>
    <row r="429" spans="1:54">
      <c r="A429" s="1"/>
      <c r="B429" s="1"/>
      <c r="C429" s="1"/>
      <c r="D429" s="1"/>
      <c r="E429" s="1"/>
      <c r="F429" s="1"/>
      <c r="G429" s="1"/>
      <c r="H429" s="1"/>
      <c r="I429" s="1"/>
      <c r="J429" s="1"/>
      <c r="K429" s="1"/>
      <c r="L429" s="1"/>
      <c r="M429" s="26"/>
      <c r="N429" s="26"/>
      <c r="O429" s="26"/>
      <c r="P429" s="26">
        <f>Table1[[#This Row],[Real Sell ]]+Table1[[#This Row],[Shipping Income]]</f>
        <v>0</v>
      </c>
      <c r="Q429" s="26"/>
      <c r="R429" s="26"/>
      <c r="S429" s="26">
        <f t="shared" si="67"/>
        <v>0.85</v>
      </c>
      <c r="T429" s="26">
        <f>Table1[[#This Row],[Unit Price]]+Table1[[#This Row],[Shipping Expense]]+Table1[[#This Row],[Amazon fees]]</f>
        <v>0.85</v>
      </c>
      <c r="U429" s="26" t="e">
        <f>P428-T428-#REF!</f>
        <v>#REF!</v>
      </c>
      <c r="V429" s="26">
        <f t="shared" si="68"/>
        <v>2.6304040398565784</v>
      </c>
      <c r="W429" s="1"/>
      <c r="X429" s="1">
        <f>Table1[[#This Row],[Unit Price]]*Table1[[#This Row],[Quantity in Stock]]</f>
        <v>0</v>
      </c>
      <c r="Y429" s="20"/>
      <c r="Z429" s="23">
        <f t="shared" si="62"/>
        <v>0</v>
      </c>
      <c r="AA429" s="14"/>
      <c r="AB429" s="1"/>
      <c r="AC429" s="14">
        <f t="shared" si="63"/>
        <v>0</v>
      </c>
      <c r="AD429" s="14">
        <f t="shared" si="64"/>
        <v>0</v>
      </c>
      <c r="AE429" s="14">
        <f t="shared" si="65"/>
        <v>0</v>
      </c>
      <c r="AF429" s="14">
        <f t="shared" si="66"/>
        <v>0</v>
      </c>
      <c r="AG429" s="26">
        <f t="shared" si="58"/>
        <v>0</v>
      </c>
      <c r="AH429" s="1"/>
      <c r="AI429" s="1"/>
      <c r="AJ429" s="1"/>
      <c r="AK429" s="1"/>
      <c r="AL429" s="1"/>
      <c r="AM429" s="1"/>
      <c r="AN429" s="1"/>
      <c r="AO429" s="1"/>
      <c r="AP429" s="1"/>
    </row>
    <row r="430" spans="1:54">
      <c r="A430" s="1"/>
      <c r="B430" s="1"/>
      <c r="C430" s="1"/>
      <c r="D430" s="1"/>
      <c r="E430" s="1"/>
      <c r="F430" s="1"/>
      <c r="G430" s="1"/>
      <c r="H430" s="1"/>
      <c r="I430" s="1"/>
      <c r="J430" s="1"/>
      <c r="K430" s="1"/>
      <c r="L430" s="1"/>
      <c r="M430" s="26"/>
      <c r="N430" s="26"/>
      <c r="O430" s="26"/>
      <c r="P430" s="26">
        <f>Table1[[#This Row],[Real Sell ]]+Table1[[#This Row],[Shipping Income]]</f>
        <v>0</v>
      </c>
      <c r="Q430" s="26"/>
      <c r="R430" s="26"/>
      <c r="S430" s="26">
        <f t="shared" si="67"/>
        <v>0.85</v>
      </c>
      <c r="T430" s="26">
        <f>Table1[[#This Row],[Unit Price]]+Table1[[#This Row],[Shipping Expense]]+Table1[[#This Row],[Amazon fees]]</f>
        <v>0.85</v>
      </c>
      <c r="U430" s="26" t="e">
        <f>P429-T429-#REF!</f>
        <v>#REF!</v>
      </c>
      <c r="V430" s="26">
        <f t="shared" si="68"/>
        <v>2.6304040398565784</v>
      </c>
      <c r="W430" s="1"/>
      <c r="X430" s="1">
        <f>Table1[[#This Row],[Unit Price]]*Table1[[#This Row],[Quantity in Stock]]</f>
        <v>0</v>
      </c>
      <c r="Y430" s="20"/>
      <c r="Z430" s="23">
        <f t="shared" si="62"/>
        <v>0</v>
      </c>
      <c r="AA430" s="14"/>
      <c r="AB430" s="1"/>
      <c r="AC430" s="14">
        <f t="shared" si="63"/>
        <v>0</v>
      </c>
      <c r="AD430" s="14">
        <f t="shared" si="64"/>
        <v>0</v>
      </c>
      <c r="AE430" s="14">
        <f t="shared" si="65"/>
        <v>0</v>
      </c>
      <c r="AF430" s="14">
        <f t="shared" si="66"/>
        <v>0</v>
      </c>
      <c r="AG430" s="26">
        <f t="shared" si="58"/>
        <v>0</v>
      </c>
      <c r="AH430" s="1"/>
      <c r="AI430" s="1"/>
      <c r="AJ430" s="1"/>
      <c r="AK430" s="1"/>
      <c r="AL430" s="1"/>
      <c r="AM430" s="1"/>
      <c r="AN430" s="1"/>
      <c r="AO430" s="1"/>
      <c r="AP430" s="1"/>
    </row>
    <row r="431" spans="1:54">
      <c r="A431" s="1"/>
      <c r="B431" s="1"/>
      <c r="C431" s="1"/>
      <c r="D431" s="1"/>
      <c r="E431" s="1"/>
      <c r="F431" s="1"/>
      <c r="G431" s="1"/>
      <c r="H431" s="1"/>
      <c r="I431" s="1"/>
      <c r="J431" s="1"/>
      <c r="K431" s="1"/>
      <c r="L431" s="1"/>
      <c r="M431" s="26"/>
      <c r="N431" s="26"/>
      <c r="O431" s="26"/>
      <c r="P431" s="26">
        <f>Table1[[#This Row],[Real Sell ]]+Table1[[#This Row],[Shipping Income]]</f>
        <v>0</v>
      </c>
      <c r="Q431" s="26"/>
      <c r="R431" s="26"/>
      <c r="S431" s="26">
        <f t="shared" si="67"/>
        <v>0.85</v>
      </c>
      <c r="T431" s="26">
        <f>Table1[[#This Row],[Unit Price]]+Table1[[#This Row],[Shipping Expense]]+Table1[[#This Row],[Amazon fees]]</f>
        <v>0.85</v>
      </c>
      <c r="U431" s="26" t="e">
        <f>P430-T430-#REF!</f>
        <v>#REF!</v>
      </c>
      <c r="V431" s="26">
        <f t="shared" si="68"/>
        <v>2.8548299668884849</v>
      </c>
      <c r="W431" s="1"/>
      <c r="X431" s="1">
        <f>Table1[[#This Row],[Unit Price]]*Table1[[#This Row],[Quantity in Stock]]</f>
        <v>0</v>
      </c>
      <c r="Y431" s="20"/>
      <c r="Z431" s="23">
        <f t="shared" si="62"/>
        <v>0</v>
      </c>
      <c r="AA431" s="14"/>
      <c r="AB431" s="1"/>
      <c r="AC431" s="14">
        <f t="shared" si="63"/>
        <v>0</v>
      </c>
      <c r="AD431" s="14">
        <f t="shared" si="64"/>
        <v>0</v>
      </c>
      <c r="AE431" s="14">
        <f t="shared" si="65"/>
        <v>0</v>
      </c>
      <c r="AF431" s="14">
        <f t="shared" si="66"/>
        <v>0</v>
      </c>
      <c r="AG431" s="26">
        <f t="shared" si="58"/>
        <v>0</v>
      </c>
      <c r="AH431" s="1"/>
      <c r="AI431" s="1"/>
      <c r="AJ431" s="1"/>
      <c r="AK431" s="1"/>
      <c r="AL431" s="1"/>
      <c r="AM431" s="1"/>
      <c r="AN431" s="1"/>
      <c r="AO431" s="1"/>
      <c r="AP431" s="1"/>
    </row>
    <row r="432" spans="1:54">
      <c r="A432" s="1"/>
      <c r="B432" s="1"/>
      <c r="C432" s="1"/>
      <c r="D432" s="1"/>
      <c r="E432" s="1"/>
      <c r="F432" s="1"/>
      <c r="G432" s="1"/>
      <c r="H432" s="1"/>
      <c r="I432" s="1"/>
      <c r="J432" s="1"/>
      <c r="K432" s="1"/>
      <c r="L432" s="1"/>
      <c r="M432" s="26"/>
      <c r="N432" s="26"/>
      <c r="O432" s="26"/>
      <c r="P432" s="26">
        <f>Table1[[#This Row],[Real Sell ]]+Table1[[#This Row],[Shipping Income]]</f>
        <v>0</v>
      </c>
      <c r="Q432" s="26"/>
      <c r="R432" s="26"/>
      <c r="S432" s="26">
        <f t="shared" si="67"/>
        <v>0.85</v>
      </c>
      <c r="T432" s="26">
        <f>Table1[[#This Row],[Unit Price]]+Table1[[#This Row],[Shipping Expense]]+Table1[[#This Row],[Amazon fees]]</f>
        <v>0.85</v>
      </c>
      <c r="U432" s="26" t="e">
        <f>P431-T431-#REF!</f>
        <v>#REF!</v>
      </c>
      <c r="V432" s="26">
        <f t="shared" si="68"/>
        <v>2.8548299668884849</v>
      </c>
      <c r="W432" s="1"/>
      <c r="X432" s="1">
        <f>Table1[[#This Row],[Unit Price]]*Table1[[#This Row],[Quantity in Stock]]</f>
        <v>0</v>
      </c>
      <c r="Y432" s="20"/>
      <c r="Z432" s="23">
        <f t="shared" si="62"/>
        <v>0</v>
      </c>
      <c r="AA432" s="14"/>
      <c r="AB432" s="1"/>
      <c r="AC432" s="14">
        <f t="shared" si="63"/>
        <v>0</v>
      </c>
      <c r="AD432" s="14">
        <f t="shared" si="64"/>
        <v>0</v>
      </c>
      <c r="AE432" s="14">
        <f t="shared" si="65"/>
        <v>0</v>
      </c>
      <c r="AF432" s="14">
        <f t="shared" si="66"/>
        <v>0</v>
      </c>
      <c r="AG432" s="26">
        <f t="shared" si="58"/>
        <v>0</v>
      </c>
      <c r="AH432" s="1"/>
      <c r="AI432" s="1"/>
      <c r="AJ432" s="1"/>
      <c r="AK432" s="1"/>
      <c r="AL432" s="1"/>
      <c r="AM432" s="1"/>
      <c r="AN432" s="1"/>
      <c r="AO432" s="1"/>
      <c r="AP432" s="1"/>
    </row>
    <row r="433" spans="1:42">
      <c r="A433" s="1"/>
      <c r="B433" s="1"/>
      <c r="C433" s="1"/>
      <c r="D433" s="1"/>
      <c r="E433" s="1"/>
      <c r="F433" s="1"/>
      <c r="G433" s="1"/>
      <c r="H433" s="1"/>
      <c r="I433" s="1"/>
      <c r="J433" s="1"/>
      <c r="K433" s="1"/>
      <c r="L433" s="1"/>
      <c r="M433" s="26"/>
      <c r="N433" s="26"/>
      <c r="O433" s="26"/>
      <c r="P433" s="26">
        <f>Table1[[#This Row],[Real Sell ]]+Table1[[#This Row],[Shipping Income]]</f>
        <v>0</v>
      </c>
      <c r="Q433" s="26"/>
      <c r="R433" s="26"/>
      <c r="S433" s="26">
        <f t="shared" si="67"/>
        <v>0.85</v>
      </c>
      <c r="T433" s="26">
        <f>Table1[[#This Row],[Unit Price]]+Table1[[#This Row],[Shipping Expense]]+Table1[[#This Row],[Amazon fees]]</f>
        <v>0.85</v>
      </c>
      <c r="U433" s="26" t="e">
        <f>P432-T432-#REF!</f>
        <v>#REF!</v>
      </c>
      <c r="V433" s="26">
        <f t="shared" si="68"/>
        <v>3.0984038817529553</v>
      </c>
      <c r="W433" s="1"/>
      <c r="X433" s="1">
        <f>Table1[[#This Row],[Unit Price]]*Table1[[#This Row],[Quantity in Stock]]</f>
        <v>0</v>
      </c>
      <c r="Y433" s="20"/>
      <c r="Z433" s="23">
        <f t="shared" si="62"/>
        <v>0</v>
      </c>
      <c r="AA433" s="14"/>
      <c r="AB433" s="1"/>
      <c r="AC433" s="14">
        <f t="shared" si="63"/>
        <v>0</v>
      </c>
      <c r="AD433" s="14">
        <f t="shared" si="64"/>
        <v>0</v>
      </c>
      <c r="AE433" s="14">
        <f t="shared" si="65"/>
        <v>0</v>
      </c>
      <c r="AF433" s="14">
        <f t="shared" si="66"/>
        <v>0</v>
      </c>
      <c r="AG433" s="26">
        <f t="shared" si="58"/>
        <v>0</v>
      </c>
      <c r="AH433" s="1"/>
      <c r="AI433" s="1"/>
      <c r="AJ433" s="1"/>
      <c r="AK433" s="1"/>
      <c r="AL433" s="1"/>
      <c r="AM433" s="1"/>
      <c r="AN433" s="1"/>
      <c r="AO433" s="1"/>
      <c r="AP433" s="1"/>
    </row>
    <row r="434" spans="1:42">
      <c r="A434" s="1"/>
      <c r="B434" s="1"/>
      <c r="C434" s="1"/>
      <c r="D434" s="1"/>
      <c r="E434" s="1"/>
      <c r="F434" s="1"/>
      <c r="G434" s="1"/>
      <c r="H434" s="1"/>
      <c r="I434" s="1"/>
      <c r="J434" s="1"/>
      <c r="K434" s="1"/>
      <c r="L434" s="1"/>
      <c r="M434" s="26"/>
      <c r="N434" s="26"/>
      <c r="O434" s="26"/>
      <c r="P434" s="26">
        <f>Table1[[#This Row],[Real Sell ]]+Table1[[#This Row],[Shipping Income]]</f>
        <v>0</v>
      </c>
      <c r="Q434" s="26"/>
      <c r="R434" s="26"/>
      <c r="S434" s="26">
        <f t="shared" si="67"/>
        <v>0.85</v>
      </c>
      <c r="T434" s="26">
        <f>Table1[[#This Row],[Unit Price]]+Table1[[#This Row],[Shipping Expense]]+Table1[[#This Row],[Amazon fees]]</f>
        <v>0.85</v>
      </c>
      <c r="U434" s="26" t="e">
        <f>P433-T433-#REF!</f>
        <v>#REF!</v>
      </c>
      <c r="V434" s="26">
        <f t="shared" si="68"/>
        <v>3.0984038817529553</v>
      </c>
      <c r="W434" s="1"/>
      <c r="X434" s="1">
        <f>Table1[[#This Row],[Unit Price]]*Table1[[#This Row],[Quantity in Stock]]</f>
        <v>0</v>
      </c>
      <c r="Y434" s="20"/>
      <c r="Z434" s="23">
        <f t="shared" si="62"/>
        <v>0</v>
      </c>
      <c r="AA434" s="14"/>
      <c r="AB434" s="1"/>
      <c r="AC434" s="14">
        <f t="shared" si="63"/>
        <v>0</v>
      </c>
      <c r="AD434" s="14">
        <f t="shared" si="64"/>
        <v>0</v>
      </c>
      <c r="AE434" s="14">
        <f t="shared" si="65"/>
        <v>0</v>
      </c>
      <c r="AF434" s="14">
        <f t="shared" si="66"/>
        <v>0</v>
      </c>
      <c r="AG434" s="26">
        <f t="shared" si="58"/>
        <v>0</v>
      </c>
      <c r="AH434" s="1"/>
      <c r="AI434" s="1"/>
      <c r="AJ434" s="1"/>
      <c r="AK434" s="1"/>
      <c r="AL434" s="1"/>
      <c r="AM434" s="1"/>
      <c r="AN434" s="1"/>
      <c r="AO434" s="1"/>
      <c r="AP434" s="1"/>
    </row>
    <row r="435" spans="1:42">
      <c r="A435" s="1"/>
      <c r="B435" s="1"/>
      <c r="C435" s="1"/>
      <c r="D435" s="1"/>
      <c r="E435" s="1"/>
      <c r="F435" s="1"/>
      <c r="G435" s="1"/>
      <c r="H435" s="1"/>
      <c r="I435" s="1"/>
      <c r="J435" s="1"/>
      <c r="K435" s="1"/>
      <c r="L435" s="1"/>
      <c r="M435" s="26"/>
      <c r="N435" s="26"/>
      <c r="O435" s="26"/>
      <c r="P435" s="26">
        <f>Table1[[#This Row],[Real Sell ]]+Table1[[#This Row],[Shipping Income]]</f>
        <v>0</v>
      </c>
      <c r="Q435" s="26"/>
      <c r="R435" s="26"/>
      <c r="S435" s="26">
        <f t="shared" si="67"/>
        <v>0.85</v>
      </c>
      <c r="T435" s="26">
        <f>Table1[[#This Row],[Unit Price]]+Table1[[#This Row],[Shipping Expense]]+Table1[[#This Row],[Amazon fees]]</f>
        <v>0.85</v>
      </c>
      <c r="U435" s="26" t="e">
        <f>P434-T434-#REF!</f>
        <v>#REF!</v>
      </c>
      <c r="V435" s="26">
        <f t="shared" si="68"/>
        <v>3.3627594877585416</v>
      </c>
      <c r="W435" s="1"/>
      <c r="X435" s="1">
        <f>Table1[[#This Row],[Unit Price]]*Table1[[#This Row],[Quantity in Stock]]</f>
        <v>0</v>
      </c>
      <c r="Y435" s="20"/>
      <c r="Z435" s="23">
        <f t="shared" si="62"/>
        <v>0</v>
      </c>
      <c r="AA435" s="14"/>
      <c r="AB435" s="1"/>
      <c r="AC435" s="14">
        <f t="shared" si="63"/>
        <v>0</v>
      </c>
      <c r="AD435" s="14">
        <f t="shared" si="64"/>
        <v>0</v>
      </c>
      <c r="AE435" s="14">
        <f t="shared" si="65"/>
        <v>0</v>
      </c>
      <c r="AF435" s="14">
        <f t="shared" si="66"/>
        <v>0</v>
      </c>
      <c r="AG435" s="26">
        <f t="shared" si="58"/>
        <v>0</v>
      </c>
      <c r="AH435" s="1"/>
      <c r="AI435" s="1"/>
      <c r="AJ435" s="1"/>
      <c r="AK435" s="1"/>
      <c r="AL435" s="1"/>
      <c r="AM435" s="1"/>
      <c r="AN435" s="1"/>
      <c r="AO435" s="1"/>
      <c r="AP435" s="1"/>
    </row>
    <row r="436" spans="1:42">
      <c r="A436" s="1"/>
      <c r="B436" s="1"/>
      <c r="C436" s="1"/>
      <c r="D436" s="1"/>
      <c r="E436" s="1"/>
      <c r="F436" s="1"/>
      <c r="G436" s="1"/>
      <c r="H436" s="1"/>
      <c r="I436" s="1"/>
      <c r="J436" s="1"/>
      <c r="K436" s="1"/>
      <c r="L436" s="1"/>
      <c r="M436" s="26"/>
      <c r="N436" s="26"/>
      <c r="O436" s="26"/>
      <c r="P436" s="26">
        <f>Table1[[#This Row],[Real Sell ]]+Table1[[#This Row],[Shipping Income]]</f>
        <v>0</v>
      </c>
      <c r="Q436" s="26"/>
      <c r="R436" s="26"/>
      <c r="S436" s="26">
        <f t="shared" si="67"/>
        <v>0.85</v>
      </c>
      <c r="T436" s="26">
        <f>Table1[[#This Row],[Unit Price]]+Table1[[#This Row],[Shipping Expense]]+Table1[[#This Row],[Amazon fees]]</f>
        <v>0.85</v>
      </c>
      <c r="U436" s="26" t="e">
        <f>P435-T435-#REF!</f>
        <v>#REF!</v>
      </c>
      <c r="V436" s="26">
        <f t="shared" si="68"/>
        <v>3.3627594877585416</v>
      </c>
      <c r="W436" s="1"/>
      <c r="X436" s="1">
        <f>Table1[[#This Row],[Unit Price]]*Table1[[#This Row],[Quantity in Stock]]</f>
        <v>0</v>
      </c>
      <c r="Y436" s="20"/>
      <c r="Z436" s="23">
        <f t="shared" si="62"/>
        <v>0</v>
      </c>
      <c r="AA436" s="14"/>
      <c r="AB436" s="1"/>
      <c r="AC436" s="14">
        <f t="shared" si="63"/>
        <v>0</v>
      </c>
      <c r="AD436" s="14">
        <f t="shared" si="64"/>
        <v>0</v>
      </c>
      <c r="AE436" s="14">
        <f t="shared" si="65"/>
        <v>0</v>
      </c>
      <c r="AF436" s="14">
        <f t="shared" si="66"/>
        <v>0</v>
      </c>
      <c r="AG436" s="26">
        <f t="shared" si="58"/>
        <v>0</v>
      </c>
      <c r="AH436" s="1"/>
      <c r="AI436" s="1"/>
      <c r="AJ436" s="1"/>
      <c r="AK436" s="1"/>
      <c r="AL436" s="1"/>
      <c r="AM436" s="1"/>
      <c r="AN436" s="1"/>
      <c r="AO436" s="1"/>
      <c r="AP436" s="1"/>
    </row>
    <row r="437" spans="1:42">
      <c r="A437" s="1"/>
      <c r="B437" s="1"/>
      <c r="C437" s="1"/>
      <c r="D437" s="1"/>
      <c r="E437" s="1"/>
      <c r="F437" s="1"/>
      <c r="G437" s="1"/>
      <c r="H437" s="1"/>
      <c r="I437" s="1"/>
      <c r="J437" s="1"/>
      <c r="K437" s="1"/>
      <c r="L437" s="1"/>
      <c r="M437" s="26"/>
      <c r="N437" s="26"/>
      <c r="O437" s="26"/>
      <c r="P437" s="26">
        <f>Table1[[#This Row],[Real Sell ]]+Table1[[#This Row],[Shipping Income]]</f>
        <v>0</v>
      </c>
      <c r="Q437" s="26"/>
      <c r="R437" s="26"/>
      <c r="S437" s="26">
        <f t="shared" si="67"/>
        <v>0.85</v>
      </c>
      <c r="T437" s="26">
        <f>Table1[[#This Row],[Unit Price]]+Table1[[#This Row],[Shipping Expense]]+Table1[[#This Row],[Amazon fees]]</f>
        <v>0.85</v>
      </c>
      <c r="U437" s="26" t="e">
        <f>P436-T436-#REF!</f>
        <v>#REF!</v>
      </c>
      <c r="V437" s="26">
        <f t="shared" si="68"/>
        <v>3.6496698994308345</v>
      </c>
      <c r="W437" s="1"/>
      <c r="X437" s="1">
        <f>Table1[[#This Row],[Unit Price]]*Table1[[#This Row],[Quantity in Stock]]</f>
        <v>0</v>
      </c>
      <c r="Y437" s="20"/>
      <c r="Z437" s="23">
        <f t="shared" si="62"/>
        <v>0</v>
      </c>
      <c r="AA437" s="14"/>
      <c r="AB437" s="1"/>
      <c r="AC437" s="14">
        <f t="shared" si="63"/>
        <v>0</v>
      </c>
      <c r="AD437" s="14">
        <f t="shared" si="64"/>
        <v>0</v>
      </c>
      <c r="AE437" s="14">
        <f t="shared" si="65"/>
        <v>0</v>
      </c>
      <c r="AF437" s="14">
        <f t="shared" si="66"/>
        <v>0</v>
      </c>
      <c r="AG437" s="26">
        <f t="shared" si="58"/>
        <v>0</v>
      </c>
      <c r="AH437" s="1"/>
      <c r="AI437" s="1"/>
      <c r="AJ437" s="1"/>
      <c r="AK437" s="1"/>
      <c r="AL437" s="1"/>
      <c r="AM437" s="1"/>
      <c r="AN437" s="1"/>
      <c r="AO437" s="1"/>
      <c r="AP437" s="1"/>
    </row>
    <row r="438" spans="1:42">
      <c r="A438" s="1"/>
      <c r="B438" s="1"/>
      <c r="C438" s="1"/>
      <c r="D438" s="1"/>
      <c r="E438" s="1"/>
      <c r="F438" s="1"/>
      <c r="G438" s="1"/>
      <c r="H438" s="1"/>
      <c r="I438" s="1"/>
      <c r="J438" s="1"/>
      <c r="K438" s="1"/>
      <c r="L438" s="1"/>
      <c r="M438" s="26"/>
      <c r="N438" s="26"/>
      <c r="O438" s="26"/>
      <c r="P438" s="26">
        <f>Table1[[#This Row],[Real Sell ]]+Table1[[#This Row],[Shipping Income]]</f>
        <v>0</v>
      </c>
      <c r="Q438" s="26"/>
      <c r="R438" s="26"/>
      <c r="S438" s="26">
        <f t="shared" si="67"/>
        <v>0.85</v>
      </c>
      <c r="T438" s="26">
        <f>Table1[[#This Row],[Unit Price]]+Table1[[#This Row],[Shipping Expense]]+Table1[[#This Row],[Amazon fees]]</f>
        <v>0.85</v>
      </c>
      <c r="U438" s="26" t="e">
        <f>P437-T437-#REF!</f>
        <v>#REF!</v>
      </c>
      <c r="V438" s="26">
        <f t="shared" si="68"/>
        <v>3.6496698994308345</v>
      </c>
      <c r="W438" s="1"/>
      <c r="X438" s="1">
        <f>Table1[[#This Row],[Unit Price]]*Table1[[#This Row],[Quantity in Stock]]</f>
        <v>0</v>
      </c>
      <c r="Y438" s="20"/>
      <c r="Z438" s="23">
        <f t="shared" si="62"/>
        <v>0</v>
      </c>
      <c r="AA438" s="14"/>
      <c r="AB438" s="1"/>
      <c r="AC438" s="14">
        <f t="shared" si="63"/>
        <v>0</v>
      </c>
      <c r="AD438" s="14">
        <f t="shared" si="64"/>
        <v>0</v>
      </c>
      <c r="AE438" s="14">
        <f t="shared" si="65"/>
        <v>0</v>
      </c>
      <c r="AF438" s="14">
        <f t="shared" si="66"/>
        <v>0</v>
      </c>
      <c r="AG438" s="26">
        <f t="shared" si="58"/>
        <v>0</v>
      </c>
      <c r="AH438" s="1"/>
      <c r="AI438" s="1"/>
      <c r="AJ438" s="1"/>
      <c r="AK438" s="1"/>
      <c r="AL438" s="1"/>
      <c r="AM438" s="1"/>
      <c r="AN438" s="1"/>
      <c r="AO438" s="1"/>
      <c r="AP438" s="1"/>
    </row>
    <row r="439" spans="1:42">
      <c r="A439" s="1"/>
      <c r="B439" s="1"/>
      <c r="C439" s="1"/>
      <c r="D439" s="1"/>
      <c r="E439" s="1"/>
      <c r="F439" s="1"/>
      <c r="G439" s="1"/>
      <c r="H439" s="1"/>
      <c r="I439" s="1"/>
      <c r="J439" s="1"/>
      <c r="K439" s="1"/>
      <c r="L439" s="1"/>
      <c r="M439" s="26"/>
      <c r="N439" s="26"/>
      <c r="O439" s="26"/>
      <c r="P439" s="26">
        <f>Table1[[#This Row],[Real Sell ]]+Table1[[#This Row],[Shipping Income]]</f>
        <v>0</v>
      </c>
      <c r="Q439" s="26"/>
      <c r="R439" s="26"/>
      <c r="S439" s="26">
        <f t="shared" si="67"/>
        <v>0.85</v>
      </c>
      <c r="T439" s="26">
        <f>Table1[[#This Row],[Unit Price]]+Table1[[#This Row],[Shipping Expense]]+Table1[[#This Row],[Amazon fees]]</f>
        <v>0.85</v>
      </c>
      <c r="U439" s="26" t="e">
        <f>P438-T438-#REF!</f>
        <v>#REF!</v>
      </c>
      <c r="V439" s="26">
        <f t="shared" si="68"/>
        <v>3.9610594895470066</v>
      </c>
      <c r="W439" s="1"/>
      <c r="X439" s="1">
        <f>Table1[[#This Row],[Unit Price]]*Table1[[#This Row],[Quantity in Stock]]</f>
        <v>0</v>
      </c>
      <c r="Y439" s="20"/>
      <c r="Z439" s="23">
        <f t="shared" ref="Z439:Z470" si="69">Y439*30</f>
        <v>0</v>
      </c>
      <c r="AA439" s="14"/>
      <c r="AB439" s="1"/>
      <c r="AC439" s="14">
        <f t="shared" ref="AC439:AC470" si="70">AB439*Y439</f>
        <v>0</v>
      </c>
      <c r="AD439" s="14">
        <f t="shared" ref="AD439:AD470" si="71">Y439*AA439+AC439</f>
        <v>0</v>
      </c>
      <c r="AE439" s="14">
        <f t="shared" ref="AE439:AE470" si="72">AD439+AD439</f>
        <v>0</v>
      </c>
      <c r="AF439" s="14">
        <f t="shared" ref="AF439:AF470" si="73">Y439*AA439+AC439</f>
        <v>0</v>
      </c>
      <c r="AG439" s="26">
        <f t="shared" si="58"/>
        <v>0</v>
      </c>
      <c r="AH439" s="1"/>
      <c r="AI439" s="1"/>
      <c r="AJ439" s="1"/>
      <c r="AK439" s="1"/>
      <c r="AL439" s="1"/>
      <c r="AM439" s="1"/>
      <c r="AN439" s="1"/>
      <c r="AO439" s="1"/>
      <c r="AP439" s="1"/>
    </row>
    <row r="440" spans="1:42">
      <c r="A440" s="1"/>
      <c r="B440" s="1"/>
      <c r="C440" s="1"/>
      <c r="D440" s="1"/>
      <c r="E440" s="1"/>
      <c r="F440" s="1"/>
      <c r="G440" s="1"/>
      <c r="H440" s="1"/>
      <c r="I440" s="1"/>
      <c r="J440" s="1"/>
      <c r="K440" s="1"/>
      <c r="L440" s="1"/>
      <c r="M440" s="26"/>
      <c r="N440" s="26"/>
      <c r="O440" s="26"/>
      <c r="P440" s="26">
        <f>Table1[[#This Row],[Real Sell ]]+Table1[[#This Row],[Shipping Income]]</f>
        <v>0</v>
      </c>
      <c r="Q440" s="26"/>
      <c r="R440" s="26"/>
      <c r="S440" s="26">
        <f t="shared" ref="S440:S471" si="74">calc()*1-15%+N439</f>
        <v>0.85</v>
      </c>
      <c r="T440" s="26">
        <f>Table1[[#This Row],[Unit Price]]+Table1[[#This Row],[Shipping Expense]]+Table1[[#This Row],[Amazon fees]]</f>
        <v>0.85</v>
      </c>
      <c r="U440" s="26" t="e">
        <f>P439-T439-#REF!</f>
        <v>#REF!</v>
      </c>
      <c r="V440" s="26">
        <f t="shared" si="68"/>
        <v>3.9610594895470066</v>
      </c>
      <c r="W440" s="1"/>
      <c r="X440" s="1">
        <f>Table1[[#This Row],[Unit Price]]*Table1[[#This Row],[Quantity in Stock]]</f>
        <v>0</v>
      </c>
      <c r="Y440" s="20"/>
      <c r="Z440" s="23">
        <f t="shared" si="69"/>
        <v>0</v>
      </c>
      <c r="AA440" s="14"/>
      <c r="AB440" s="1"/>
      <c r="AC440" s="14">
        <f t="shared" si="70"/>
        <v>0</v>
      </c>
      <c r="AD440" s="14">
        <f t="shared" si="71"/>
        <v>0</v>
      </c>
      <c r="AE440" s="14">
        <f t="shared" si="72"/>
        <v>0</v>
      </c>
      <c r="AF440" s="14">
        <f t="shared" si="73"/>
        <v>0</v>
      </c>
      <c r="AG440" s="26">
        <f t="shared" si="58"/>
        <v>0</v>
      </c>
      <c r="AH440" s="1"/>
      <c r="AI440" s="1"/>
      <c r="AJ440" s="1"/>
      <c r="AK440" s="1"/>
      <c r="AL440" s="1"/>
      <c r="AM440" s="1"/>
      <c r="AN440" s="1"/>
      <c r="AO440" s="1"/>
      <c r="AP440" s="1"/>
    </row>
    <row r="441" spans="1:42">
      <c r="A441" s="1"/>
      <c r="B441" s="1"/>
      <c r="C441" s="1"/>
      <c r="D441" s="1"/>
      <c r="E441" s="1"/>
      <c r="F441" s="1"/>
      <c r="G441" s="1"/>
      <c r="H441" s="1"/>
      <c r="I441" s="1"/>
      <c r="J441" s="1"/>
      <c r="K441" s="1"/>
      <c r="L441" s="1"/>
      <c r="M441" s="26"/>
      <c r="N441" s="26"/>
      <c r="O441" s="26"/>
      <c r="P441" s="26">
        <f>Table1[[#This Row],[Real Sell ]]+Table1[[#This Row],[Shipping Income]]</f>
        <v>0</v>
      </c>
      <c r="Q441" s="26"/>
      <c r="R441" s="26"/>
      <c r="S441" s="26">
        <f t="shared" si="74"/>
        <v>0.85</v>
      </c>
      <c r="T441" s="26">
        <f>Table1[[#This Row],[Unit Price]]+Table1[[#This Row],[Shipping Expense]]+Table1[[#This Row],[Amazon fees]]</f>
        <v>0.85</v>
      </c>
      <c r="U441" s="26" t="e">
        <f>P440-T440-#REF!</f>
        <v>#REF!</v>
      </c>
      <c r="V441" s="26">
        <f t="shared" si="68"/>
        <v>4.2990168180667396</v>
      </c>
      <c r="W441" s="1"/>
      <c r="X441" s="1">
        <f>Table1[[#This Row],[Unit Price]]*Table1[[#This Row],[Quantity in Stock]]</f>
        <v>0</v>
      </c>
      <c r="Y441" s="20"/>
      <c r="Z441" s="23">
        <f t="shared" si="69"/>
        <v>0</v>
      </c>
      <c r="AA441" s="14"/>
      <c r="AB441" s="1"/>
      <c r="AC441" s="14">
        <f t="shared" si="70"/>
        <v>0</v>
      </c>
      <c r="AD441" s="14">
        <f t="shared" si="71"/>
        <v>0</v>
      </c>
      <c r="AE441" s="14">
        <f t="shared" si="72"/>
        <v>0</v>
      </c>
      <c r="AF441" s="14">
        <f t="shared" si="73"/>
        <v>0</v>
      </c>
      <c r="AG441" s="26">
        <f t="shared" si="58"/>
        <v>0</v>
      </c>
      <c r="AH441" s="1"/>
      <c r="AI441" s="1"/>
      <c r="AJ441" s="1"/>
      <c r="AK441" s="1"/>
      <c r="AL441" s="1"/>
      <c r="AM441" s="1"/>
      <c r="AN441" s="1"/>
      <c r="AO441" s="1"/>
      <c r="AP441" s="1"/>
    </row>
    <row r="442" spans="1:42">
      <c r="A442" s="1"/>
      <c r="B442" s="1"/>
      <c r="C442" s="1"/>
      <c r="D442" s="1"/>
      <c r="E442" s="1"/>
      <c r="F442" s="1"/>
      <c r="G442" s="1"/>
      <c r="H442" s="1"/>
      <c r="I442" s="1"/>
      <c r="J442" s="1"/>
      <c r="K442" s="1"/>
      <c r="L442" s="1"/>
      <c r="M442" s="26"/>
      <c r="N442" s="26"/>
      <c r="O442" s="26"/>
      <c r="P442" s="26">
        <f>Table1[[#This Row],[Real Sell ]]+Table1[[#This Row],[Shipping Income]]</f>
        <v>0</v>
      </c>
      <c r="Q442" s="26"/>
      <c r="R442" s="26"/>
      <c r="S442" s="26">
        <f t="shared" si="74"/>
        <v>0.85</v>
      </c>
      <c r="T442" s="26">
        <f>Table1[[#This Row],[Unit Price]]+Table1[[#This Row],[Shipping Expense]]+Table1[[#This Row],[Amazon fees]]</f>
        <v>0.85</v>
      </c>
      <c r="U442" s="26" t="e">
        <f>P441-T441-#REF!</f>
        <v>#REF!</v>
      </c>
      <c r="V442" s="26">
        <f t="shared" si="68"/>
        <v>4.2990168180667396</v>
      </c>
      <c r="W442" s="1"/>
      <c r="X442" s="1">
        <f>Table1[[#This Row],[Unit Price]]*Table1[[#This Row],[Quantity in Stock]]</f>
        <v>0</v>
      </c>
      <c r="Y442" s="20"/>
      <c r="Z442" s="23">
        <f t="shared" si="69"/>
        <v>0</v>
      </c>
      <c r="AA442" s="14"/>
      <c r="AB442" s="1"/>
      <c r="AC442" s="14">
        <f t="shared" si="70"/>
        <v>0</v>
      </c>
      <c r="AD442" s="14">
        <f t="shared" si="71"/>
        <v>0</v>
      </c>
      <c r="AE442" s="14">
        <f t="shared" si="72"/>
        <v>0</v>
      </c>
      <c r="AF442" s="14">
        <f t="shared" si="73"/>
        <v>0</v>
      </c>
      <c r="AG442" s="26">
        <f t="shared" si="58"/>
        <v>0</v>
      </c>
      <c r="AH442" s="1"/>
      <c r="AI442" s="1"/>
      <c r="AJ442" s="1"/>
      <c r="AK442" s="1"/>
      <c r="AL442" s="1"/>
      <c r="AM442" s="1"/>
      <c r="AN442" s="1"/>
      <c r="AO442" s="1"/>
      <c r="AP442" s="1"/>
    </row>
    <row r="443" spans="1:42">
      <c r="A443" s="1"/>
      <c r="B443" s="1"/>
      <c r="C443" s="1"/>
      <c r="D443" s="1"/>
      <c r="E443" s="1"/>
      <c r="F443" s="1"/>
      <c r="G443" s="1"/>
      <c r="H443" s="1"/>
      <c r="I443" s="1"/>
      <c r="J443" s="1"/>
      <c r="K443" s="1"/>
      <c r="L443" s="1"/>
      <c r="M443" s="26"/>
      <c r="N443" s="26"/>
      <c r="O443" s="26"/>
      <c r="P443" s="26">
        <f>Table1[[#This Row],[Real Sell ]]+Table1[[#This Row],[Shipping Income]]</f>
        <v>0</v>
      </c>
      <c r="Q443" s="26"/>
      <c r="R443" s="26"/>
      <c r="S443" s="26">
        <f t="shared" si="74"/>
        <v>0.85</v>
      </c>
      <c r="T443" s="26">
        <f>Table1[[#This Row],[Unit Price]]+Table1[[#This Row],[Shipping Expense]]+Table1[[#This Row],[Amazon fees]]</f>
        <v>0.85</v>
      </c>
      <c r="U443" s="26" t="e">
        <f>P442-T442-#REF!</f>
        <v>#REF!</v>
      </c>
      <c r="V443" s="26">
        <f t="shared" si="68"/>
        <v>4.6658086429595382</v>
      </c>
      <c r="W443" s="1"/>
      <c r="X443" s="1">
        <f>Table1[[#This Row],[Unit Price]]*Table1[[#This Row],[Quantity in Stock]]</f>
        <v>0</v>
      </c>
      <c r="Y443" s="20"/>
      <c r="Z443" s="23">
        <f t="shared" si="69"/>
        <v>0</v>
      </c>
      <c r="AA443" s="14"/>
      <c r="AB443" s="1"/>
      <c r="AC443" s="14">
        <f t="shared" si="70"/>
        <v>0</v>
      </c>
      <c r="AD443" s="14">
        <f t="shared" si="71"/>
        <v>0</v>
      </c>
      <c r="AE443" s="14">
        <f t="shared" si="72"/>
        <v>0</v>
      </c>
      <c r="AF443" s="14">
        <f t="shared" si="73"/>
        <v>0</v>
      </c>
      <c r="AG443" s="26">
        <f t="shared" si="58"/>
        <v>0</v>
      </c>
      <c r="AH443" s="1"/>
      <c r="AI443" s="1"/>
      <c r="AJ443" s="1"/>
      <c r="AK443" s="1"/>
      <c r="AL443" s="1"/>
      <c r="AM443" s="1"/>
      <c r="AN443" s="1"/>
      <c r="AO443" s="1"/>
      <c r="AP443" s="1"/>
    </row>
    <row r="444" spans="1:42">
      <c r="A444" s="1"/>
      <c r="B444" s="1"/>
      <c r="C444" s="1"/>
      <c r="D444" s="1"/>
      <c r="E444" s="1"/>
      <c r="F444" s="1"/>
      <c r="G444" s="1"/>
      <c r="H444" s="1"/>
      <c r="I444" s="1"/>
      <c r="J444" s="1"/>
      <c r="K444" s="1"/>
      <c r="L444" s="1"/>
      <c r="M444" s="26"/>
      <c r="N444" s="26"/>
      <c r="O444" s="26"/>
      <c r="P444" s="26">
        <f>Table1[[#This Row],[Real Sell ]]+Table1[[#This Row],[Shipping Income]]</f>
        <v>0</v>
      </c>
      <c r="Q444" s="26"/>
      <c r="R444" s="26"/>
      <c r="S444" s="26">
        <f t="shared" si="74"/>
        <v>0.85</v>
      </c>
      <c r="T444" s="26">
        <f>Table1[[#This Row],[Unit Price]]+Table1[[#This Row],[Shipping Expense]]+Table1[[#This Row],[Amazon fees]]</f>
        <v>0.85</v>
      </c>
      <c r="U444" s="26" t="e">
        <f>P443-T443-#REF!</f>
        <v>#REF!</v>
      </c>
      <c r="V444" s="26">
        <f t="shared" si="68"/>
        <v>4.6658086429595382</v>
      </c>
      <c r="W444" s="1"/>
      <c r="X444" s="1">
        <f>Table1[[#This Row],[Unit Price]]*Table1[[#This Row],[Quantity in Stock]]</f>
        <v>0</v>
      </c>
      <c r="Y444" s="20"/>
      <c r="Z444" s="23">
        <f t="shared" si="69"/>
        <v>0</v>
      </c>
      <c r="AA444" s="14"/>
      <c r="AB444" s="1"/>
      <c r="AC444" s="14">
        <f t="shared" si="70"/>
        <v>0</v>
      </c>
      <c r="AD444" s="14">
        <f t="shared" si="71"/>
        <v>0</v>
      </c>
      <c r="AE444" s="14">
        <f t="shared" si="72"/>
        <v>0</v>
      </c>
      <c r="AF444" s="14">
        <f t="shared" si="73"/>
        <v>0</v>
      </c>
      <c r="AG444" s="26">
        <f t="shared" si="58"/>
        <v>0</v>
      </c>
      <c r="AH444" s="1"/>
      <c r="AI444" s="1"/>
      <c r="AJ444" s="1"/>
      <c r="AK444" s="1"/>
      <c r="AL444" s="1"/>
      <c r="AM444" s="1"/>
      <c r="AN444" s="1"/>
      <c r="AO444" s="1"/>
      <c r="AP444" s="1"/>
    </row>
    <row r="445" spans="1:42">
      <c r="A445" s="1"/>
      <c r="B445" s="1"/>
      <c r="C445" s="1"/>
      <c r="D445" s="1"/>
      <c r="E445" s="1"/>
      <c r="F445" s="1"/>
      <c r="G445" s="1"/>
      <c r="H445" s="1"/>
      <c r="I445" s="1"/>
      <c r="J445" s="1"/>
      <c r="K445" s="1"/>
      <c r="L445" s="1"/>
      <c r="M445" s="26"/>
      <c r="N445" s="26"/>
      <c r="O445" s="26"/>
      <c r="P445" s="26">
        <f>Table1[[#This Row],[Real Sell ]]+Table1[[#This Row],[Shipping Income]]</f>
        <v>0</v>
      </c>
      <c r="Q445" s="26"/>
      <c r="R445" s="26"/>
      <c r="S445" s="26">
        <f t="shared" si="74"/>
        <v>0.85</v>
      </c>
      <c r="T445" s="26">
        <f>Table1[[#This Row],[Unit Price]]+Table1[[#This Row],[Shipping Expense]]+Table1[[#This Row],[Amazon fees]]</f>
        <v>0.85</v>
      </c>
      <c r="U445" s="26" t="e">
        <f>P444-T444-#REF!</f>
        <v>#REF!</v>
      </c>
      <c r="V445" s="26">
        <f t="shared" si="68"/>
        <v>5.0638951216590122</v>
      </c>
      <c r="W445" s="1"/>
      <c r="X445" s="1">
        <f>Table1[[#This Row],[Unit Price]]*Table1[[#This Row],[Quantity in Stock]]</f>
        <v>0</v>
      </c>
      <c r="Y445" s="20"/>
      <c r="Z445" s="23">
        <f t="shared" si="69"/>
        <v>0</v>
      </c>
      <c r="AA445" s="14"/>
      <c r="AB445" s="1"/>
      <c r="AC445" s="14">
        <f t="shared" si="70"/>
        <v>0</v>
      </c>
      <c r="AD445" s="14">
        <f t="shared" si="71"/>
        <v>0</v>
      </c>
      <c r="AE445" s="14">
        <f t="shared" si="72"/>
        <v>0</v>
      </c>
      <c r="AF445" s="14">
        <f t="shared" si="73"/>
        <v>0</v>
      </c>
      <c r="AG445" s="26">
        <f t="shared" si="58"/>
        <v>0</v>
      </c>
      <c r="AH445" s="1"/>
      <c r="AI445" s="1"/>
      <c r="AJ445" s="1"/>
      <c r="AK445" s="1"/>
      <c r="AL445" s="1"/>
      <c r="AM445" s="1"/>
      <c r="AN445" s="1"/>
      <c r="AO445" s="1"/>
      <c r="AP445" s="1"/>
    </row>
    <row r="446" spans="1:42">
      <c r="A446" s="1"/>
      <c r="B446" s="1"/>
      <c r="C446" s="1"/>
      <c r="D446" s="1"/>
      <c r="E446" s="1"/>
      <c r="F446" s="1"/>
      <c r="G446" s="1"/>
      <c r="H446" s="1"/>
      <c r="I446" s="1"/>
      <c r="J446" s="1"/>
      <c r="K446" s="1"/>
      <c r="L446" s="1"/>
      <c r="M446" s="26"/>
      <c r="N446" s="26"/>
      <c r="O446" s="26"/>
      <c r="P446" s="26">
        <f>Table1[[#This Row],[Real Sell ]]+Table1[[#This Row],[Shipping Income]]</f>
        <v>0</v>
      </c>
      <c r="Q446" s="26"/>
      <c r="R446" s="26"/>
      <c r="S446" s="26">
        <f t="shared" si="74"/>
        <v>0.85</v>
      </c>
      <c r="T446" s="26">
        <f>Table1[[#This Row],[Unit Price]]+Table1[[#This Row],[Shipping Expense]]+Table1[[#This Row],[Amazon fees]]</f>
        <v>0.85</v>
      </c>
      <c r="U446" s="26" t="e">
        <f>P445-T445-#REF!</f>
        <v>#REF!</v>
      </c>
      <c r="V446" s="26">
        <f t="shared" si="68"/>
        <v>5.0638951216590122</v>
      </c>
      <c r="W446" s="1"/>
      <c r="X446" s="1">
        <f>Table1[[#This Row],[Unit Price]]*Table1[[#This Row],[Quantity in Stock]]</f>
        <v>0</v>
      </c>
      <c r="Y446" s="20"/>
      <c r="Z446" s="23">
        <f t="shared" si="69"/>
        <v>0</v>
      </c>
      <c r="AA446" s="14"/>
      <c r="AB446" s="1"/>
      <c r="AC446" s="14">
        <f t="shared" si="70"/>
        <v>0</v>
      </c>
      <c r="AD446" s="14">
        <f t="shared" si="71"/>
        <v>0</v>
      </c>
      <c r="AE446" s="14">
        <f t="shared" si="72"/>
        <v>0</v>
      </c>
      <c r="AF446" s="14">
        <f t="shared" si="73"/>
        <v>0</v>
      </c>
      <c r="AG446" s="26">
        <f t="shared" si="58"/>
        <v>0</v>
      </c>
      <c r="AH446" s="1"/>
      <c r="AI446" s="1"/>
      <c r="AJ446" s="1"/>
      <c r="AK446" s="1"/>
      <c r="AL446" s="1"/>
      <c r="AM446" s="1"/>
      <c r="AN446" s="1"/>
      <c r="AO446" s="1"/>
      <c r="AP446" s="1"/>
    </row>
    <row r="447" spans="1:42">
      <c r="A447" s="1"/>
      <c r="B447" s="1"/>
      <c r="C447" s="1"/>
      <c r="D447" s="1"/>
      <c r="E447" s="1"/>
      <c r="F447" s="1"/>
      <c r="G447" s="1"/>
      <c r="H447" s="1"/>
      <c r="I447" s="1"/>
      <c r="J447" s="1"/>
      <c r="K447" s="1"/>
      <c r="L447" s="1"/>
      <c r="M447" s="26"/>
      <c r="N447" s="26"/>
      <c r="O447" s="26"/>
      <c r="P447" s="26">
        <f>Table1[[#This Row],[Real Sell ]]+Table1[[#This Row],[Shipping Income]]</f>
        <v>0</v>
      </c>
      <c r="Q447" s="26"/>
      <c r="R447" s="26"/>
      <c r="S447" s="26">
        <f t="shared" si="74"/>
        <v>0.85</v>
      </c>
      <c r="T447" s="26">
        <f>Table1[[#This Row],[Unit Price]]+Table1[[#This Row],[Shipping Expense]]+Table1[[#This Row],[Amazon fees]]</f>
        <v>0.85</v>
      </c>
      <c r="U447" s="26" t="e">
        <f>P446-T446-#REF!</f>
        <v>#REF!</v>
      </c>
      <c r="V447" s="26">
        <f t="shared" si="68"/>
        <v>5.4959463118747198</v>
      </c>
      <c r="W447" s="1"/>
      <c r="X447" s="1">
        <f>Table1[[#This Row],[Unit Price]]*Table1[[#This Row],[Quantity in Stock]]</f>
        <v>0</v>
      </c>
      <c r="Y447" s="20"/>
      <c r="Z447" s="23">
        <f t="shared" si="69"/>
        <v>0</v>
      </c>
      <c r="AA447" s="14"/>
      <c r="AB447" s="1"/>
      <c r="AC447" s="14">
        <f t="shared" si="70"/>
        <v>0</v>
      </c>
      <c r="AD447" s="14">
        <f t="shared" si="71"/>
        <v>0</v>
      </c>
      <c r="AE447" s="14">
        <f t="shared" si="72"/>
        <v>0</v>
      </c>
      <c r="AF447" s="14">
        <f t="shared" si="73"/>
        <v>0</v>
      </c>
      <c r="AG447" s="26">
        <f t="shared" si="58"/>
        <v>0</v>
      </c>
      <c r="AH447" s="1"/>
      <c r="AI447" s="1"/>
      <c r="AJ447" s="1"/>
      <c r="AK447" s="1"/>
      <c r="AL447" s="1"/>
      <c r="AM447" s="1"/>
      <c r="AN447" s="1"/>
      <c r="AO447" s="1"/>
      <c r="AP447" s="1"/>
    </row>
    <row r="448" spans="1:42">
      <c r="A448" s="1"/>
      <c r="B448" s="1"/>
      <c r="C448" s="1"/>
      <c r="D448" s="1"/>
      <c r="E448" s="1"/>
      <c r="F448" s="1"/>
      <c r="G448" s="1"/>
      <c r="H448" s="1"/>
      <c r="I448" s="1"/>
      <c r="J448" s="1"/>
      <c r="K448" s="1"/>
      <c r="L448" s="1"/>
      <c r="M448" s="26"/>
      <c r="N448" s="26"/>
      <c r="O448" s="26"/>
      <c r="P448" s="26">
        <f>Table1[[#This Row],[Real Sell ]]+Table1[[#This Row],[Shipping Income]]</f>
        <v>0</v>
      </c>
      <c r="Q448" s="26"/>
      <c r="R448" s="26"/>
      <c r="S448" s="26">
        <f t="shared" si="74"/>
        <v>0.85</v>
      </c>
      <c r="T448" s="26">
        <f>Table1[[#This Row],[Unit Price]]+Table1[[#This Row],[Shipping Expense]]+Table1[[#This Row],[Amazon fees]]</f>
        <v>0.85</v>
      </c>
      <c r="U448" s="26" t="e">
        <f>P447-T447-#REF!</f>
        <v>#REF!</v>
      </c>
      <c r="V448" s="26">
        <f t="shared" si="68"/>
        <v>5.4959463118747198</v>
      </c>
      <c r="W448" s="1"/>
      <c r="X448" s="1">
        <f>Table1[[#This Row],[Unit Price]]*Table1[[#This Row],[Quantity in Stock]]</f>
        <v>0</v>
      </c>
      <c r="Y448" s="20"/>
      <c r="Z448" s="23">
        <f t="shared" si="69"/>
        <v>0</v>
      </c>
      <c r="AA448" s="14"/>
      <c r="AB448" s="1"/>
      <c r="AC448" s="14">
        <f t="shared" si="70"/>
        <v>0</v>
      </c>
      <c r="AD448" s="14">
        <f t="shared" si="71"/>
        <v>0</v>
      </c>
      <c r="AE448" s="14">
        <f t="shared" si="72"/>
        <v>0</v>
      </c>
      <c r="AF448" s="14">
        <f t="shared" si="73"/>
        <v>0</v>
      </c>
      <c r="AG448" s="26">
        <f t="shared" si="58"/>
        <v>0</v>
      </c>
      <c r="AH448" s="1"/>
      <c r="AI448" s="1"/>
      <c r="AJ448" s="1"/>
      <c r="AK448" s="1"/>
      <c r="AL448" s="1"/>
      <c r="AM448" s="1"/>
      <c r="AN448" s="1"/>
      <c r="AO448" s="1"/>
      <c r="AP448" s="1"/>
    </row>
    <row r="449" spans="1:42">
      <c r="A449" s="1"/>
      <c r="B449" s="1"/>
      <c r="C449" s="1"/>
      <c r="D449" s="1"/>
      <c r="E449" s="1"/>
      <c r="F449" s="1"/>
      <c r="G449" s="1"/>
      <c r="H449" s="1"/>
      <c r="I449" s="1"/>
      <c r="J449" s="1"/>
      <c r="K449" s="1"/>
      <c r="L449" s="1"/>
      <c r="M449" s="26"/>
      <c r="N449" s="26"/>
      <c r="O449" s="26"/>
      <c r="P449" s="26">
        <f>Table1[[#This Row],[Real Sell ]]+Table1[[#This Row],[Shipping Income]]</f>
        <v>0</v>
      </c>
      <c r="Q449" s="26"/>
      <c r="R449" s="26"/>
      <c r="S449" s="26">
        <f t="shared" si="74"/>
        <v>0.85</v>
      </c>
      <c r="T449" s="26">
        <f>Table1[[#This Row],[Unit Price]]+Table1[[#This Row],[Shipping Expense]]+Table1[[#This Row],[Amazon fees]]</f>
        <v>0.85</v>
      </c>
      <c r="U449" s="26" t="e">
        <f>P448-T448-#REF!</f>
        <v>#REF!</v>
      </c>
      <c r="V449" s="26">
        <f t="shared" si="68"/>
        <v>5.9648600804921532</v>
      </c>
      <c r="W449" s="1"/>
      <c r="X449" s="1">
        <f>Table1[[#This Row],[Unit Price]]*Table1[[#This Row],[Quantity in Stock]]</f>
        <v>0</v>
      </c>
      <c r="Y449" s="20"/>
      <c r="Z449" s="23">
        <f t="shared" si="69"/>
        <v>0</v>
      </c>
      <c r="AA449" s="14"/>
      <c r="AB449" s="1"/>
      <c r="AC449" s="14">
        <f t="shared" si="70"/>
        <v>0</v>
      </c>
      <c r="AD449" s="14">
        <f t="shared" si="71"/>
        <v>0</v>
      </c>
      <c r="AE449" s="14">
        <f t="shared" si="72"/>
        <v>0</v>
      </c>
      <c r="AF449" s="14">
        <f t="shared" si="73"/>
        <v>0</v>
      </c>
      <c r="AG449" s="26">
        <f t="shared" si="58"/>
        <v>0</v>
      </c>
      <c r="AH449" s="1"/>
      <c r="AI449" s="1"/>
      <c r="AJ449" s="1"/>
      <c r="AK449" s="1"/>
      <c r="AL449" s="1"/>
      <c r="AM449" s="1"/>
      <c r="AN449" s="1"/>
      <c r="AO449" s="1"/>
      <c r="AP449" s="1"/>
    </row>
    <row r="450" spans="1:42">
      <c r="A450" s="1"/>
      <c r="B450" s="1"/>
      <c r="C450" s="1"/>
      <c r="D450" s="1"/>
      <c r="E450" s="1"/>
      <c r="F450" s="1"/>
      <c r="G450" s="1"/>
      <c r="H450" s="1"/>
      <c r="I450" s="1"/>
      <c r="J450" s="1"/>
      <c r="K450" s="1"/>
      <c r="L450" s="1"/>
      <c r="M450" s="26"/>
      <c r="N450" s="26"/>
      <c r="O450" s="26"/>
      <c r="P450" s="26">
        <f>Table1[[#This Row],[Real Sell ]]+Table1[[#This Row],[Shipping Income]]</f>
        <v>0</v>
      </c>
      <c r="Q450" s="26"/>
      <c r="R450" s="26"/>
      <c r="S450" s="26">
        <f t="shared" si="74"/>
        <v>0.85</v>
      </c>
      <c r="T450" s="26">
        <f>Table1[[#This Row],[Unit Price]]+Table1[[#This Row],[Shipping Expense]]+Table1[[#This Row],[Amazon fees]]</f>
        <v>0.85</v>
      </c>
      <c r="U450" s="26" t="e">
        <f>P449-T449-#REF!</f>
        <v>#REF!</v>
      </c>
      <c r="V450" s="26">
        <f t="shared" si="68"/>
        <v>5.9648600804921532</v>
      </c>
      <c r="W450" s="1"/>
      <c r="X450" s="1">
        <f>Table1[[#This Row],[Unit Price]]*Table1[[#This Row],[Quantity in Stock]]</f>
        <v>0</v>
      </c>
      <c r="Y450" s="20"/>
      <c r="Z450" s="23">
        <f t="shared" si="69"/>
        <v>0</v>
      </c>
      <c r="AA450" s="14"/>
      <c r="AB450" s="1"/>
      <c r="AC450" s="14">
        <f t="shared" si="70"/>
        <v>0</v>
      </c>
      <c r="AD450" s="14">
        <f t="shared" si="71"/>
        <v>0</v>
      </c>
      <c r="AE450" s="14">
        <f t="shared" si="72"/>
        <v>0</v>
      </c>
      <c r="AF450" s="14">
        <f t="shared" si="73"/>
        <v>0</v>
      </c>
      <c r="AG450" s="26">
        <f t="shared" si="58"/>
        <v>0</v>
      </c>
      <c r="AH450" s="1"/>
      <c r="AI450" s="1"/>
      <c r="AJ450" s="1"/>
      <c r="AK450" s="1"/>
      <c r="AL450" s="1"/>
      <c r="AM450" s="1"/>
      <c r="AN450" s="1"/>
      <c r="AO450" s="1"/>
      <c r="AP450" s="1"/>
    </row>
    <row r="451" spans="1:42">
      <c r="A451" s="1"/>
      <c r="B451" s="1"/>
      <c r="C451" s="1"/>
      <c r="D451" s="1"/>
      <c r="E451" s="1"/>
      <c r="F451" s="1"/>
      <c r="G451" s="1"/>
      <c r="H451" s="1"/>
      <c r="I451" s="1"/>
      <c r="J451" s="1"/>
      <c r="K451" s="1"/>
      <c r="L451" s="1"/>
      <c r="M451" s="26"/>
      <c r="N451" s="26"/>
      <c r="O451" s="26"/>
      <c r="P451" s="26">
        <f>Table1[[#This Row],[Real Sell ]]+Table1[[#This Row],[Shipping Income]]</f>
        <v>0</v>
      </c>
      <c r="Q451" s="26"/>
      <c r="R451" s="26"/>
      <c r="S451" s="26">
        <f t="shared" si="74"/>
        <v>0.85</v>
      </c>
      <c r="T451" s="26">
        <f>Table1[[#This Row],[Unit Price]]+Table1[[#This Row],[Shipping Expense]]+Table1[[#This Row],[Amazon fees]]</f>
        <v>0.85</v>
      </c>
      <c r="U451" s="26" t="e">
        <f>P450-T450-#REF!</f>
        <v>#REF!</v>
      </c>
      <c r="V451" s="26">
        <f t="shared" si="68"/>
        <v>6.4737815402188836</v>
      </c>
      <c r="W451" s="1"/>
      <c r="X451" s="1">
        <f>Table1[[#This Row],[Unit Price]]*Table1[[#This Row],[Quantity in Stock]]</f>
        <v>0</v>
      </c>
      <c r="Y451" s="20"/>
      <c r="Z451" s="23">
        <f t="shared" si="69"/>
        <v>0</v>
      </c>
      <c r="AA451" s="14"/>
      <c r="AB451" s="1"/>
      <c r="AC451" s="14">
        <f t="shared" si="70"/>
        <v>0</v>
      </c>
      <c r="AD451" s="14">
        <f t="shared" si="71"/>
        <v>0</v>
      </c>
      <c r="AE451" s="14">
        <f t="shared" si="72"/>
        <v>0</v>
      </c>
      <c r="AF451" s="14">
        <f t="shared" si="73"/>
        <v>0</v>
      </c>
      <c r="AG451" s="26">
        <f t="shared" si="58"/>
        <v>0</v>
      </c>
      <c r="AH451" s="1"/>
      <c r="AI451" s="1"/>
      <c r="AJ451" s="1"/>
      <c r="AK451" s="1"/>
      <c r="AL451" s="1"/>
      <c r="AM451" s="1"/>
      <c r="AN451" s="1"/>
      <c r="AO451" s="1"/>
      <c r="AP451" s="1"/>
    </row>
    <row r="452" spans="1:42">
      <c r="A452" s="1"/>
      <c r="B452" s="1"/>
      <c r="C452" s="1"/>
      <c r="D452" s="1"/>
      <c r="E452" s="1"/>
      <c r="F452" s="1"/>
      <c r="G452" s="1"/>
      <c r="H452" s="1"/>
      <c r="I452" s="1"/>
      <c r="J452" s="1"/>
      <c r="K452" s="1"/>
      <c r="L452" s="1"/>
      <c r="M452" s="26"/>
      <c r="N452" s="26"/>
      <c r="O452" s="26"/>
      <c r="P452" s="26">
        <f>Table1[[#This Row],[Real Sell ]]+Table1[[#This Row],[Shipping Income]]</f>
        <v>0</v>
      </c>
      <c r="Q452" s="26"/>
      <c r="R452" s="26"/>
      <c r="S452" s="26">
        <f t="shared" si="74"/>
        <v>0.85</v>
      </c>
      <c r="T452" s="26">
        <f>Table1[[#This Row],[Unit Price]]+Table1[[#This Row],[Shipping Expense]]+Table1[[#This Row],[Amazon fees]]</f>
        <v>0.85</v>
      </c>
      <c r="U452" s="26" t="e">
        <f>P451-T451-#REF!</f>
        <v>#REF!</v>
      </c>
      <c r="V452" s="26">
        <f t="shared" si="68"/>
        <v>6.4737815402188836</v>
      </c>
      <c r="W452" s="1"/>
      <c r="X452" s="1">
        <f>Table1[[#This Row],[Unit Price]]*Table1[[#This Row],[Quantity in Stock]]</f>
        <v>0</v>
      </c>
      <c r="Y452" s="20"/>
      <c r="Z452" s="23">
        <f t="shared" si="69"/>
        <v>0</v>
      </c>
      <c r="AA452" s="14"/>
      <c r="AB452" s="1"/>
      <c r="AC452" s="14">
        <f t="shared" si="70"/>
        <v>0</v>
      </c>
      <c r="AD452" s="14">
        <f t="shared" si="71"/>
        <v>0</v>
      </c>
      <c r="AE452" s="14">
        <f t="shared" si="72"/>
        <v>0</v>
      </c>
      <c r="AF452" s="14">
        <f t="shared" si="73"/>
        <v>0</v>
      </c>
      <c r="AG452" s="26">
        <f t="shared" si="58"/>
        <v>0</v>
      </c>
      <c r="AH452" s="1"/>
      <c r="AI452" s="1"/>
      <c r="AJ452" s="1"/>
      <c r="AK452" s="1"/>
      <c r="AL452" s="1"/>
      <c r="AM452" s="1"/>
      <c r="AN452" s="1"/>
      <c r="AO452" s="1"/>
      <c r="AP452" s="1"/>
    </row>
    <row r="453" spans="1:42">
      <c r="A453" s="1"/>
      <c r="B453" s="1"/>
      <c r="C453" s="1"/>
      <c r="D453" s="1"/>
      <c r="E453" s="1"/>
      <c r="F453" s="1"/>
      <c r="G453" s="1"/>
      <c r="H453" s="1"/>
      <c r="I453" s="1"/>
      <c r="J453" s="1"/>
      <c r="K453" s="1"/>
      <c r="L453" s="1"/>
      <c r="M453" s="26"/>
      <c r="N453" s="26"/>
      <c r="O453" s="26"/>
      <c r="P453" s="26">
        <f>Table1[[#This Row],[Real Sell ]]+Table1[[#This Row],[Shipping Income]]</f>
        <v>0</v>
      </c>
      <c r="Q453" s="26"/>
      <c r="R453" s="26"/>
      <c r="S453" s="26">
        <f t="shared" si="74"/>
        <v>0.85</v>
      </c>
      <c r="T453" s="26">
        <f>Table1[[#This Row],[Unit Price]]+Table1[[#This Row],[Shipping Expense]]+Table1[[#This Row],[Amazon fees]]</f>
        <v>0.85</v>
      </c>
      <c r="U453" s="26" t="e">
        <f>P452-T452-#REF!</f>
        <v>#REF!</v>
      </c>
      <c r="V453" s="26">
        <f t="shared" si="68"/>
        <v>7.0261241445622931</v>
      </c>
      <c r="W453" s="1"/>
      <c r="X453" s="1">
        <f>Table1[[#This Row],[Unit Price]]*Table1[[#This Row],[Quantity in Stock]]</f>
        <v>0</v>
      </c>
      <c r="Y453" s="20"/>
      <c r="Z453" s="23">
        <f t="shared" si="69"/>
        <v>0</v>
      </c>
      <c r="AA453" s="14"/>
      <c r="AB453" s="1"/>
      <c r="AC453" s="14">
        <f t="shared" si="70"/>
        <v>0</v>
      </c>
      <c r="AD453" s="14">
        <f t="shared" si="71"/>
        <v>0</v>
      </c>
      <c r="AE453" s="14">
        <f t="shared" si="72"/>
        <v>0</v>
      </c>
      <c r="AF453" s="14">
        <f t="shared" si="73"/>
        <v>0</v>
      </c>
      <c r="AG453" s="26">
        <f t="shared" si="58"/>
        <v>0</v>
      </c>
      <c r="AH453" s="1"/>
      <c r="AI453" s="1"/>
      <c r="AJ453" s="1"/>
      <c r="AK453" s="1"/>
      <c r="AL453" s="1"/>
      <c r="AM453" s="1"/>
      <c r="AN453" s="1"/>
      <c r="AO453" s="1"/>
      <c r="AP453" s="1"/>
    </row>
    <row r="454" spans="1:42">
      <c r="A454" s="1"/>
      <c r="B454" s="1"/>
      <c r="C454" s="1"/>
      <c r="D454" s="1"/>
      <c r="E454" s="1"/>
      <c r="F454" s="1"/>
      <c r="G454" s="1"/>
      <c r="H454" s="1"/>
      <c r="I454" s="1"/>
      <c r="J454" s="1"/>
      <c r="K454" s="1"/>
      <c r="L454" s="1"/>
      <c r="M454" s="26"/>
      <c r="N454" s="26"/>
      <c r="O454" s="26"/>
      <c r="P454" s="26">
        <f>Table1[[#This Row],[Real Sell ]]+Table1[[#This Row],[Shipping Income]]</f>
        <v>0</v>
      </c>
      <c r="Q454" s="26"/>
      <c r="R454" s="26"/>
      <c r="S454" s="26">
        <f t="shared" si="74"/>
        <v>0.85</v>
      </c>
      <c r="T454" s="26">
        <f>Table1[[#This Row],[Unit Price]]+Table1[[#This Row],[Shipping Expense]]+Table1[[#This Row],[Amazon fees]]</f>
        <v>0.85</v>
      </c>
      <c r="U454" s="26" t="e">
        <f>P453-T453-#REF!</f>
        <v>#REF!</v>
      </c>
      <c r="V454" s="26">
        <f t="shared" si="68"/>
        <v>7.0261241445622931</v>
      </c>
      <c r="W454" s="1"/>
      <c r="X454" s="1">
        <f>Table1[[#This Row],[Unit Price]]*Table1[[#This Row],[Quantity in Stock]]</f>
        <v>0</v>
      </c>
      <c r="Y454" s="20"/>
      <c r="Z454" s="23">
        <f t="shared" si="69"/>
        <v>0</v>
      </c>
      <c r="AA454" s="14"/>
      <c r="AB454" s="1"/>
      <c r="AC454" s="14">
        <f t="shared" si="70"/>
        <v>0</v>
      </c>
      <c r="AD454" s="14">
        <f t="shared" si="71"/>
        <v>0</v>
      </c>
      <c r="AE454" s="14">
        <f t="shared" si="72"/>
        <v>0</v>
      </c>
      <c r="AF454" s="14">
        <f t="shared" si="73"/>
        <v>0</v>
      </c>
      <c r="AG454" s="26">
        <f t="shared" si="58"/>
        <v>0</v>
      </c>
      <c r="AH454" s="1"/>
      <c r="AI454" s="1"/>
      <c r="AJ454" s="1"/>
      <c r="AK454" s="1"/>
      <c r="AL454" s="1"/>
      <c r="AM454" s="1"/>
      <c r="AN454" s="1"/>
      <c r="AO454" s="1"/>
      <c r="AP454" s="1"/>
    </row>
    <row r="455" spans="1:42">
      <c r="A455" s="1"/>
      <c r="B455" s="1"/>
      <c r="C455" s="1"/>
      <c r="D455" s="1"/>
      <c r="E455" s="1"/>
      <c r="F455" s="1"/>
      <c r="G455" s="1"/>
      <c r="H455" s="1"/>
      <c r="I455" s="1"/>
      <c r="J455" s="1"/>
      <c r="K455" s="1"/>
      <c r="L455" s="1"/>
      <c r="M455" s="26"/>
      <c r="N455" s="26"/>
      <c r="O455" s="26"/>
      <c r="P455" s="26">
        <f>Table1[[#This Row],[Real Sell ]]+Table1[[#This Row],[Shipping Income]]</f>
        <v>0</v>
      </c>
      <c r="Q455" s="26"/>
      <c r="R455" s="26"/>
      <c r="S455" s="26">
        <f t="shared" si="74"/>
        <v>0.85</v>
      </c>
      <c r="T455" s="26">
        <f>Table1[[#This Row],[Unit Price]]+Table1[[#This Row],[Shipping Expense]]+Table1[[#This Row],[Amazon fees]]</f>
        <v>0.85</v>
      </c>
      <c r="U455" s="26" t="e">
        <f>P454-T454-#REF!</f>
        <v>#REF!</v>
      </c>
      <c r="V455" s="26">
        <f t="shared" ref="V455:V497" si="75">IF(AND(T449&gt;5,T449&lt;=5.65), (V449*0.23)+V449,IF(AND(T449&gt;=4,T449&lt;5),(V449*0.25)+V449,IF(AND(T449&gt;=3,T449&lt;4),(V449*0.39)+V449,IF(AND(T449&gt;=2,T449&lt;3),(V449*0.55)+V449,IF(AND(T449&gt;=1,T449&lt;2),(V449*0.105)+V449,IF(T449&lt;1,(V449*0.1005)+V453))))))</f>
        <v>7.6255925826517545</v>
      </c>
      <c r="W455" s="1"/>
      <c r="X455" s="1">
        <f>Table1[[#This Row],[Unit Price]]*Table1[[#This Row],[Quantity in Stock]]</f>
        <v>0</v>
      </c>
      <c r="Y455" s="20"/>
      <c r="Z455" s="23">
        <f t="shared" si="69"/>
        <v>0</v>
      </c>
      <c r="AA455" s="14"/>
      <c r="AB455" s="1"/>
      <c r="AC455" s="14">
        <f t="shared" si="70"/>
        <v>0</v>
      </c>
      <c r="AD455" s="14">
        <f t="shared" si="71"/>
        <v>0</v>
      </c>
      <c r="AE455" s="14">
        <f t="shared" si="72"/>
        <v>0</v>
      </c>
      <c r="AF455" s="14">
        <f t="shared" si="73"/>
        <v>0</v>
      </c>
      <c r="AG455" s="26">
        <f t="shared" ref="AG455:AG497" si="76">AF455*Q455</f>
        <v>0</v>
      </c>
      <c r="AH455" s="1"/>
      <c r="AI455" s="1"/>
      <c r="AJ455" s="1"/>
      <c r="AK455" s="1"/>
      <c r="AL455" s="1"/>
      <c r="AM455" s="1"/>
      <c r="AN455" s="1"/>
      <c r="AO455" s="1"/>
      <c r="AP455" s="1"/>
    </row>
    <row r="456" spans="1:42">
      <c r="A456" s="1"/>
      <c r="B456" s="1"/>
      <c r="C456" s="1"/>
      <c r="D456" s="1"/>
      <c r="E456" s="1"/>
      <c r="F456" s="1"/>
      <c r="G456" s="1"/>
      <c r="H456" s="1"/>
      <c r="I456" s="1"/>
      <c r="J456" s="1"/>
      <c r="K456" s="1"/>
      <c r="L456" s="1"/>
      <c r="M456" s="26"/>
      <c r="N456" s="26"/>
      <c r="O456" s="26"/>
      <c r="P456" s="26">
        <f>Table1[[#This Row],[Real Sell ]]+Table1[[#This Row],[Shipping Income]]</f>
        <v>0</v>
      </c>
      <c r="Q456" s="26"/>
      <c r="R456" s="26"/>
      <c r="S456" s="26">
        <f t="shared" si="74"/>
        <v>0.85</v>
      </c>
      <c r="T456" s="26">
        <f>Table1[[#This Row],[Unit Price]]+Table1[[#This Row],[Shipping Expense]]+Table1[[#This Row],[Amazon fees]]</f>
        <v>0.85</v>
      </c>
      <c r="U456" s="26" t="e">
        <f>P455-T455-#REF!</f>
        <v>#REF!</v>
      </c>
      <c r="V456" s="26">
        <f t="shared" si="75"/>
        <v>7.6255925826517545</v>
      </c>
      <c r="W456" s="1"/>
      <c r="X456" s="1">
        <f>Table1[[#This Row],[Unit Price]]*Table1[[#This Row],[Quantity in Stock]]</f>
        <v>0</v>
      </c>
      <c r="Y456" s="20"/>
      <c r="Z456" s="23">
        <f t="shared" si="69"/>
        <v>0</v>
      </c>
      <c r="AA456" s="14"/>
      <c r="AB456" s="1"/>
      <c r="AC456" s="14">
        <f t="shared" si="70"/>
        <v>0</v>
      </c>
      <c r="AD456" s="14">
        <f t="shared" si="71"/>
        <v>0</v>
      </c>
      <c r="AE456" s="14">
        <f t="shared" si="72"/>
        <v>0</v>
      </c>
      <c r="AF456" s="14">
        <f t="shared" si="73"/>
        <v>0</v>
      </c>
      <c r="AG456" s="26">
        <f t="shared" si="76"/>
        <v>0</v>
      </c>
      <c r="AH456" s="1"/>
      <c r="AI456" s="1"/>
      <c r="AJ456" s="1"/>
      <c r="AK456" s="1"/>
      <c r="AL456" s="1"/>
      <c r="AM456" s="1"/>
      <c r="AN456" s="1"/>
      <c r="AO456" s="1"/>
      <c r="AP456" s="1"/>
    </row>
    <row r="457" spans="1:42">
      <c r="A457" s="1"/>
      <c r="B457" s="1"/>
      <c r="C457" s="1"/>
      <c r="D457" s="1"/>
      <c r="E457" s="1"/>
      <c r="F457" s="1"/>
      <c r="G457" s="1"/>
      <c r="H457" s="1"/>
      <c r="I457" s="1"/>
      <c r="J457" s="1"/>
      <c r="K457" s="1"/>
      <c r="L457" s="1"/>
      <c r="M457" s="26"/>
      <c r="N457" s="26"/>
      <c r="O457" s="26"/>
      <c r="P457" s="26">
        <f>Table1[[#This Row],[Real Sell ]]+Table1[[#This Row],[Shipping Income]]</f>
        <v>0</v>
      </c>
      <c r="Q457" s="26"/>
      <c r="R457" s="26"/>
      <c r="S457" s="26">
        <f t="shared" si="74"/>
        <v>0.85</v>
      </c>
      <c r="T457" s="26">
        <f>Table1[[#This Row],[Unit Price]]+Table1[[#This Row],[Shipping Expense]]+Table1[[#This Row],[Amazon fees]]</f>
        <v>0.85</v>
      </c>
      <c r="U457" s="26" t="e">
        <f>P456-T456-#REF!</f>
        <v>#REF!</v>
      </c>
      <c r="V457" s="26">
        <f t="shared" si="75"/>
        <v>8.2762076274437533</v>
      </c>
      <c r="W457" s="1"/>
      <c r="X457" s="1">
        <f>Table1[[#This Row],[Unit Price]]*Table1[[#This Row],[Quantity in Stock]]</f>
        <v>0</v>
      </c>
      <c r="Y457" s="20"/>
      <c r="Z457" s="23">
        <f t="shared" si="69"/>
        <v>0</v>
      </c>
      <c r="AA457" s="14"/>
      <c r="AB457" s="1"/>
      <c r="AC457" s="14">
        <f t="shared" si="70"/>
        <v>0</v>
      </c>
      <c r="AD457" s="14">
        <f t="shared" si="71"/>
        <v>0</v>
      </c>
      <c r="AE457" s="14">
        <f t="shared" si="72"/>
        <v>0</v>
      </c>
      <c r="AF457" s="14">
        <f t="shared" si="73"/>
        <v>0</v>
      </c>
      <c r="AG457" s="26">
        <f t="shared" si="76"/>
        <v>0</v>
      </c>
      <c r="AH457" s="1"/>
      <c r="AI457" s="1"/>
      <c r="AJ457" s="1"/>
      <c r="AK457" s="1"/>
      <c r="AL457" s="1"/>
      <c r="AM457" s="1"/>
      <c r="AN457" s="1"/>
      <c r="AO457" s="1"/>
      <c r="AP457" s="1"/>
    </row>
    <row r="458" spans="1:42">
      <c r="A458" s="1"/>
      <c r="B458" s="1"/>
      <c r="C458" s="1"/>
      <c r="D458" s="1"/>
      <c r="E458" s="1"/>
      <c r="F458" s="1"/>
      <c r="G458" s="1"/>
      <c r="H458" s="1"/>
      <c r="I458" s="1"/>
      <c r="J458" s="1"/>
      <c r="K458" s="1"/>
      <c r="L458" s="1"/>
      <c r="M458" s="26"/>
      <c r="N458" s="26"/>
      <c r="O458" s="26"/>
      <c r="P458" s="26">
        <f>Table1[[#This Row],[Real Sell ]]+Table1[[#This Row],[Shipping Income]]</f>
        <v>0</v>
      </c>
      <c r="Q458" s="26"/>
      <c r="R458" s="26"/>
      <c r="S458" s="26">
        <f t="shared" si="74"/>
        <v>0.85</v>
      </c>
      <c r="T458" s="26">
        <f>Table1[[#This Row],[Unit Price]]+Table1[[#This Row],[Shipping Expense]]+Table1[[#This Row],[Amazon fees]]</f>
        <v>0.85</v>
      </c>
      <c r="U458" s="26" t="e">
        <f>P457-T457-#REF!</f>
        <v>#REF!</v>
      </c>
      <c r="V458" s="26">
        <f t="shared" si="75"/>
        <v>8.2762076274437533</v>
      </c>
      <c r="W458" s="1"/>
      <c r="X458" s="1">
        <f>Table1[[#This Row],[Unit Price]]*Table1[[#This Row],[Quantity in Stock]]</f>
        <v>0</v>
      </c>
      <c r="Y458" s="20"/>
      <c r="Z458" s="23">
        <f t="shared" si="69"/>
        <v>0</v>
      </c>
      <c r="AA458" s="14"/>
      <c r="AB458" s="1"/>
      <c r="AC458" s="14">
        <f t="shared" si="70"/>
        <v>0</v>
      </c>
      <c r="AD458" s="14">
        <f t="shared" si="71"/>
        <v>0</v>
      </c>
      <c r="AE458" s="14">
        <f t="shared" si="72"/>
        <v>0</v>
      </c>
      <c r="AF458" s="14">
        <f t="shared" si="73"/>
        <v>0</v>
      </c>
      <c r="AG458" s="26">
        <f t="shared" si="76"/>
        <v>0</v>
      </c>
      <c r="AH458" s="1"/>
      <c r="AI458" s="1"/>
      <c r="AJ458" s="1"/>
      <c r="AK458" s="1"/>
      <c r="AL458" s="1"/>
      <c r="AM458" s="1"/>
      <c r="AN458" s="1"/>
      <c r="AO458" s="1"/>
      <c r="AP458" s="1"/>
    </row>
    <row r="459" spans="1:42">
      <c r="A459" s="1"/>
      <c r="B459" s="1"/>
      <c r="C459" s="1"/>
      <c r="D459" s="1"/>
      <c r="E459" s="1"/>
      <c r="F459" s="1"/>
      <c r="G459" s="1"/>
      <c r="H459" s="1"/>
      <c r="I459" s="1"/>
      <c r="J459" s="1"/>
      <c r="K459" s="1"/>
      <c r="L459" s="1"/>
      <c r="M459" s="26"/>
      <c r="N459" s="26"/>
      <c r="O459" s="26"/>
      <c r="P459" s="26">
        <f>Table1[[#This Row],[Real Sell ]]+Table1[[#This Row],[Shipping Income]]</f>
        <v>0</v>
      </c>
      <c r="Q459" s="26"/>
      <c r="R459" s="26"/>
      <c r="S459" s="26">
        <f t="shared" si="74"/>
        <v>0.85</v>
      </c>
      <c r="T459" s="26">
        <f>Table1[[#This Row],[Unit Price]]+Table1[[#This Row],[Shipping Expense]]+Table1[[#This Row],[Amazon fees]]</f>
        <v>0.85</v>
      </c>
      <c r="U459" s="26" t="e">
        <f>P458-T458-#REF!</f>
        <v>#REF!</v>
      </c>
      <c r="V459" s="26">
        <f t="shared" si="75"/>
        <v>8.9823331039722643</v>
      </c>
      <c r="W459" s="1"/>
      <c r="X459" s="1">
        <f>Table1[[#This Row],[Unit Price]]*Table1[[#This Row],[Quantity in Stock]]</f>
        <v>0</v>
      </c>
      <c r="Y459" s="20"/>
      <c r="Z459" s="23">
        <f t="shared" si="69"/>
        <v>0</v>
      </c>
      <c r="AA459" s="14"/>
      <c r="AB459" s="1"/>
      <c r="AC459" s="14">
        <f t="shared" si="70"/>
        <v>0</v>
      </c>
      <c r="AD459" s="14">
        <f t="shared" si="71"/>
        <v>0</v>
      </c>
      <c r="AE459" s="14">
        <f t="shared" si="72"/>
        <v>0</v>
      </c>
      <c r="AF459" s="14">
        <f t="shared" si="73"/>
        <v>0</v>
      </c>
      <c r="AG459" s="26">
        <f t="shared" si="76"/>
        <v>0</v>
      </c>
      <c r="AH459" s="1"/>
      <c r="AI459" s="1"/>
      <c r="AJ459" s="1"/>
      <c r="AK459" s="1"/>
      <c r="AL459" s="1"/>
      <c r="AM459" s="1"/>
      <c r="AN459" s="1"/>
      <c r="AO459" s="1"/>
      <c r="AP459" s="1"/>
    </row>
    <row r="460" spans="1:42">
      <c r="A460" s="1"/>
      <c r="B460" s="1"/>
      <c r="C460" s="1"/>
      <c r="D460" s="1"/>
      <c r="E460" s="1"/>
      <c r="F460" s="1"/>
      <c r="G460" s="1"/>
      <c r="H460" s="1"/>
      <c r="I460" s="1"/>
      <c r="J460" s="1"/>
      <c r="K460" s="1"/>
      <c r="L460" s="1"/>
      <c r="M460" s="26"/>
      <c r="N460" s="26"/>
      <c r="O460" s="26"/>
      <c r="P460" s="26">
        <f>Table1[[#This Row],[Real Sell ]]+Table1[[#This Row],[Shipping Income]]</f>
        <v>0</v>
      </c>
      <c r="Q460" s="26"/>
      <c r="R460" s="26"/>
      <c r="S460" s="26">
        <f t="shared" si="74"/>
        <v>0.85</v>
      </c>
      <c r="T460" s="26">
        <f>Table1[[#This Row],[Unit Price]]+Table1[[#This Row],[Shipping Expense]]+Table1[[#This Row],[Amazon fees]]</f>
        <v>0.85</v>
      </c>
      <c r="U460" s="26" t="e">
        <f>P459-T459-#REF!</f>
        <v>#REF!</v>
      </c>
      <c r="V460" s="26">
        <f t="shared" si="75"/>
        <v>8.9823331039722643</v>
      </c>
      <c r="W460" s="1"/>
      <c r="X460" s="1">
        <f>Table1[[#This Row],[Unit Price]]*Table1[[#This Row],[Quantity in Stock]]</f>
        <v>0</v>
      </c>
      <c r="Y460" s="20"/>
      <c r="Z460" s="23">
        <f t="shared" si="69"/>
        <v>0</v>
      </c>
      <c r="AA460" s="14"/>
      <c r="AB460" s="1"/>
      <c r="AC460" s="14">
        <f t="shared" si="70"/>
        <v>0</v>
      </c>
      <c r="AD460" s="14">
        <f t="shared" si="71"/>
        <v>0</v>
      </c>
      <c r="AE460" s="14">
        <f t="shared" si="72"/>
        <v>0</v>
      </c>
      <c r="AF460" s="14">
        <f t="shared" si="73"/>
        <v>0</v>
      </c>
      <c r="AG460" s="26">
        <f t="shared" si="76"/>
        <v>0</v>
      </c>
      <c r="AH460" s="1"/>
      <c r="AI460" s="1"/>
      <c r="AJ460" s="1"/>
      <c r="AK460" s="1"/>
      <c r="AL460" s="1"/>
      <c r="AM460" s="1"/>
      <c r="AN460" s="1"/>
      <c r="AO460" s="1"/>
      <c r="AP460" s="1"/>
    </row>
    <row r="461" spans="1:42">
      <c r="A461" s="1"/>
      <c r="B461" s="1"/>
      <c r="C461" s="1"/>
      <c r="D461" s="1"/>
      <c r="E461" s="1"/>
      <c r="F461" s="1"/>
      <c r="G461" s="1"/>
      <c r="H461" s="1"/>
      <c r="I461" s="1"/>
      <c r="J461" s="1"/>
      <c r="K461" s="1"/>
      <c r="L461" s="1"/>
      <c r="M461" s="26"/>
      <c r="N461" s="26"/>
      <c r="O461" s="26"/>
      <c r="P461" s="26">
        <f>Table1[[#This Row],[Real Sell ]]+Table1[[#This Row],[Shipping Income]]</f>
        <v>0</v>
      </c>
      <c r="Q461" s="26"/>
      <c r="R461" s="26"/>
      <c r="S461" s="26">
        <f t="shared" si="74"/>
        <v>0.85</v>
      </c>
      <c r="T461" s="26">
        <f>Table1[[#This Row],[Unit Price]]+Table1[[#This Row],[Shipping Expense]]+Table1[[#This Row],[Amazon fees]]</f>
        <v>0.85</v>
      </c>
      <c r="U461" s="26" t="e">
        <f>P460-T460-#REF!</f>
        <v>#REF!</v>
      </c>
      <c r="V461" s="26">
        <f t="shared" si="75"/>
        <v>9.7487051585287663</v>
      </c>
      <c r="W461" s="1"/>
      <c r="X461" s="1">
        <f>Table1[[#This Row],[Unit Price]]*Table1[[#This Row],[Quantity in Stock]]</f>
        <v>0</v>
      </c>
      <c r="Y461" s="20"/>
      <c r="Z461" s="23">
        <f t="shared" si="69"/>
        <v>0</v>
      </c>
      <c r="AA461" s="14"/>
      <c r="AB461" s="1"/>
      <c r="AC461" s="14">
        <f t="shared" si="70"/>
        <v>0</v>
      </c>
      <c r="AD461" s="14">
        <f t="shared" si="71"/>
        <v>0</v>
      </c>
      <c r="AE461" s="14">
        <f t="shared" si="72"/>
        <v>0</v>
      </c>
      <c r="AF461" s="14">
        <f t="shared" si="73"/>
        <v>0</v>
      </c>
      <c r="AG461" s="26">
        <f t="shared" si="76"/>
        <v>0</v>
      </c>
      <c r="AH461" s="1"/>
      <c r="AI461" s="1"/>
      <c r="AJ461" s="1"/>
      <c r="AK461" s="1"/>
      <c r="AL461" s="1"/>
      <c r="AM461" s="1"/>
      <c r="AN461" s="1"/>
      <c r="AO461" s="1"/>
      <c r="AP461" s="1"/>
    </row>
    <row r="462" spans="1:42">
      <c r="A462" s="1"/>
      <c r="B462" s="1"/>
      <c r="C462" s="1"/>
      <c r="D462" s="1"/>
      <c r="E462" s="1"/>
      <c r="F462" s="1"/>
      <c r="G462" s="1"/>
      <c r="H462" s="1"/>
      <c r="I462" s="1"/>
      <c r="J462" s="1"/>
      <c r="K462" s="1"/>
      <c r="L462" s="1"/>
      <c r="M462" s="26"/>
      <c r="N462" s="26"/>
      <c r="O462" s="26"/>
      <c r="P462" s="26">
        <f>Table1[[#This Row],[Real Sell ]]+Table1[[#This Row],[Shipping Income]]</f>
        <v>0</v>
      </c>
      <c r="Q462" s="26"/>
      <c r="R462" s="26"/>
      <c r="S462" s="26">
        <f t="shared" si="74"/>
        <v>0.85</v>
      </c>
      <c r="T462" s="26">
        <f>Table1[[#This Row],[Unit Price]]+Table1[[#This Row],[Shipping Expense]]+Table1[[#This Row],[Amazon fees]]</f>
        <v>0.85</v>
      </c>
      <c r="U462" s="26" t="e">
        <f>P461-T461-#REF!</f>
        <v>#REF!</v>
      </c>
      <c r="V462" s="26">
        <f t="shared" si="75"/>
        <v>9.7487051585287663</v>
      </c>
      <c r="W462" s="1"/>
      <c r="X462" s="1">
        <f>Table1[[#This Row],[Unit Price]]*Table1[[#This Row],[Quantity in Stock]]</f>
        <v>0</v>
      </c>
      <c r="Y462" s="20"/>
      <c r="Z462" s="23">
        <f t="shared" si="69"/>
        <v>0</v>
      </c>
      <c r="AA462" s="14"/>
      <c r="AB462" s="1"/>
      <c r="AC462" s="14">
        <f t="shared" si="70"/>
        <v>0</v>
      </c>
      <c r="AD462" s="14">
        <f t="shared" si="71"/>
        <v>0</v>
      </c>
      <c r="AE462" s="14">
        <f t="shared" si="72"/>
        <v>0</v>
      </c>
      <c r="AF462" s="14">
        <f t="shared" si="73"/>
        <v>0</v>
      </c>
      <c r="AG462" s="26">
        <f t="shared" si="76"/>
        <v>0</v>
      </c>
      <c r="AH462" s="1"/>
      <c r="AI462" s="1"/>
      <c r="AJ462" s="1"/>
      <c r="AK462" s="1"/>
      <c r="AL462" s="1"/>
      <c r="AM462" s="1"/>
      <c r="AN462" s="1"/>
      <c r="AO462" s="1"/>
      <c r="AP462" s="1"/>
    </row>
    <row r="463" spans="1:42">
      <c r="A463" s="1"/>
      <c r="B463" s="1"/>
      <c r="C463" s="1"/>
      <c r="D463" s="1"/>
      <c r="E463" s="1"/>
      <c r="F463" s="1"/>
      <c r="G463" s="1"/>
      <c r="H463" s="1"/>
      <c r="I463" s="1"/>
      <c r="J463" s="1"/>
      <c r="K463" s="1"/>
      <c r="L463" s="1"/>
      <c r="M463" s="26"/>
      <c r="N463" s="26"/>
      <c r="O463" s="26"/>
      <c r="P463" s="26">
        <f>Table1[[#This Row],[Real Sell ]]+Table1[[#This Row],[Shipping Income]]</f>
        <v>0</v>
      </c>
      <c r="Q463" s="26"/>
      <c r="R463" s="26"/>
      <c r="S463" s="26">
        <f t="shared" si="74"/>
        <v>0.85</v>
      </c>
      <c r="T463" s="26">
        <f>Table1[[#This Row],[Unit Price]]+Table1[[#This Row],[Shipping Expense]]+Table1[[#This Row],[Amazon fees]]</f>
        <v>0.85</v>
      </c>
      <c r="U463" s="26" t="e">
        <f>P462-T462-#REF!</f>
        <v>#REF!</v>
      </c>
      <c r="V463" s="26">
        <f t="shared" si="75"/>
        <v>10.580464025086863</v>
      </c>
      <c r="W463" s="1"/>
      <c r="X463" s="1">
        <f>Table1[[#This Row],[Unit Price]]*Table1[[#This Row],[Quantity in Stock]]</f>
        <v>0</v>
      </c>
      <c r="Y463" s="20"/>
      <c r="Z463" s="23">
        <f t="shared" si="69"/>
        <v>0</v>
      </c>
      <c r="AA463" s="14"/>
      <c r="AB463" s="1"/>
      <c r="AC463" s="14">
        <f t="shared" si="70"/>
        <v>0</v>
      </c>
      <c r="AD463" s="14">
        <f t="shared" si="71"/>
        <v>0</v>
      </c>
      <c r="AE463" s="14">
        <f t="shared" si="72"/>
        <v>0</v>
      </c>
      <c r="AF463" s="14">
        <f t="shared" si="73"/>
        <v>0</v>
      </c>
      <c r="AG463" s="26">
        <f t="shared" si="76"/>
        <v>0</v>
      </c>
      <c r="AH463" s="1"/>
      <c r="AI463" s="1"/>
      <c r="AJ463" s="1"/>
      <c r="AK463" s="1"/>
      <c r="AL463" s="1"/>
      <c r="AM463" s="1"/>
      <c r="AN463" s="1"/>
      <c r="AO463" s="1"/>
      <c r="AP463" s="1"/>
    </row>
    <row r="464" spans="1:42">
      <c r="A464" s="1"/>
      <c r="B464" s="1"/>
      <c r="C464" s="1"/>
      <c r="D464" s="1"/>
      <c r="E464" s="1"/>
      <c r="F464" s="1"/>
      <c r="G464" s="1"/>
      <c r="H464" s="1"/>
      <c r="I464" s="1"/>
      <c r="J464" s="1"/>
      <c r="K464" s="1"/>
      <c r="L464" s="1"/>
      <c r="M464" s="26"/>
      <c r="N464" s="26"/>
      <c r="O464" s="26"/>
      <c r="P464" s="26">
        <f>Table1[[#This Row],[Real Sell ]]+Table1[[#This Row],[Shipping Income]]</f>
        <v>0</v>
      </c>
      <c r="Q464" s="26"/>
      <c r="R464" s="26"/>
      <c r="S464" s="26">
        <f t="shared" si="74"/>
        <v>0.85</v>
      </c>
      <c r="T464" s="26">
        <f>Table1[[#This Row],[Unit Price]]+Table1[[#This Row],[Shipping Expense]]+Table1[[#This Row],[Amazon fees]]</f>
        <v>0.85</v>
      </c>
      <c r="U464" s="26" t="e">
        <f>P463-T463-#REF!</f>
        <v>#REF!</v>
      </c>
      <c r="V464" s="26">
        <f t="shared" si="75"/>
        <v>10.580464025086863</v>
      </c>
      <c r="W464" s="1"/>
      <c r="X464" s="1">
        <f>Table1[[#This Row],[Unit Price]]*Table1[[#This Row],[Quantity in Stock]]</f>
        <v>0</v>
      </c>
      <c r="Y464" s="20"/>
      <c r="Z464" s="23">
        <f t="shared" si="69"/>
        <v>0</v>
      </c>
      <c r="AA464" s="14"/>
      <c r="AB464" s="1"/>
      <c r="AC464" s="14">
        <f t="shared" si="70"/>
        <v>0</v>
      </c>
      <c r="AD464" s="14">
        <f t="shared" si="71"/>
        <v>0</v>
      </c>
      <c r="AE464" s="14">
        <f t="shared" si="72"/>
        <v>0</v>
      </c>
      <c r="AF464" s="14">
        <f t="shared" si="73"/>
        <v>0</v>
      </c>
      <c r="AG464" s="26">
        <f t="shared" si="76"/>
        <v>0</v>
      </c>
      <c r="AH464" s="1"/>
      <c r="AI464" s="1"/>
      <c r="AJ464" s="1"/>
      <c r="AK464" s="1"/>
      <c r="AL464" s="1"/>
      <c r="AM464" s="1"/>
      <c r="AN464" s="1"/>
      <c r="AO464" s="1"/>
      <c r="AP464" s="1"/>
    </row>
    <row r="465" spans="1:42">
      <c r="A465" s="1"/>
      <c r="B465" s="1"/>
      <c r="C465" s="1"/>
      <c r="D465" s="1"/>
      <c r="E465" s="1"/>
      <c r="F465" s="1"/>
      <c r="G465" s="1"/>
      <c r="H465" s="1"/>
      <c r="I465" s="1"/>
      <c r="J465" s="1"/>
      <c r="K465" s="1"/>
      <c r="L465" s="1"/>
      <c r="M465" s="26"/>
      <c r="N465" s="26"/>
      <c r="O465" s="26"/>
      <c r="P465" s="26">
        <f>Table1[[#This Row],[Real Sell ]]+Table1[[#This Row],[Shipping Income]]</f>
        <v>0</v>
      </c>
      <c r="Q465" s="26"/>
      <c r="R465" s="26"/>
      <c r="S465" s="26">
        <f t="shared" si="74"/>
        <v>0.85</v>
      </c>
      <c r="T465" s="26">
        <f>Table1[[#This Row],[Unit Price]]+Table1[[#This Row],[Shipping Expense]]+Table1[[#This Row],[Amazon fees]]</f>
        <v>0.85</v>
      </c>
      <c r="U465" s="26" t="e">
        <f>P464-T464-#REF!</f>
        <v>#REF!</v>
      </c>
      <c r="V465" s="26">
        <f t="shared" si="75"/>
        <v>11.483188502036075</v>
      </c>
      <c r="W465" s="1"/>
      <c r="X465" s="1">
        <f>Table1[[#This Row],[Unit Price]]*Table1[[#This Row],[Quantity in Stock]]</f>
        <v>0</v>
      </c>
      <c r="Y465" s="20"/>
      <c r="Z465" s="23">
        <f t="shared" si="69"/>
        <v>0</v>
      </c>
      <c r="AA465" s="14"/>
      <c r="AB465" s="1"/>
      <c r="AC465" s="14">
        <f t="shared" si="70"/>
        <v>0</v>
      </c>
      <c r="AD465" s="14">
        <f t="shared" si="71"/>
        <v>0</v>
      </c>
      <c r="AE465" s="14">
        <f t="shared" si="72"/>
        <v>0</v>
      </c>
      <c r="AF465" s="14">
        <f t="shared" si="73"/>
        <v>0</v>
      </c>
      <c r="AG465" s="26">
        <f t="shared" si="76"/>
        <v>0</v>
      </c>
      <c r="AH465" s="1"/>
      <c r="AI465" s="1"/>
      <c r="AJ465" s="1"/>
      <c r="AK465" s="1"/>
      <c r="AL465" s="1"/>
      <c r="AM465" s="1"/>
      <c r="AN465" s="1"/>
      <c r="AO465" s="1"/>
      <c r="AP465" s="1"/>
    </row>
    <row r="466" spans="1:42">
      <c r="A466" s="1"/>
      <c r="B466" s="1"/>
      <c r="C466" s="1"/>
      <c r="D466" s="1"/>
      <c r="E466" s="1"/>
      <c r="F466" s="1"/>
      <c r="G466" s="1"/>
      <c r="H466" s="1"/>
      <c r="I466" s="1"/>
      <c r="J466" s="1"/>
      <c r="K466" s="1"/>
      <c r="L466" s="1"/>
      <c r="M466" s="26"/>
      <c r="N466" s="26"/>
      <c r="O466" s="26"/>
      <c r="P466" s="26">
        <f>Table1[[#This Row],[Real Sell ]]+Table1[[#This Row],[Shipping Income]]</f>
        <v>0</v>
      </c>
      <c r="Q466" s="26"/>
      <c r="R466" s="26"/>
      <c r="S466" s="26">
        <f t="shared" si="74"/>
        <v>0.85</v>
      </c>
      <c r="T466" s="26">
        <f>Table1[[#This Row],[Unit Price]]+Table1[[#This Row],[Shipping Expense]]+Table1[[#This Row],[Amazon fees]]</f>
        <v>0.85</v>
      </c>
      <c r="U466" s="26" t="e">
        <f>P465-T465-#REF!</f>
        <v>#REF!</v>
      </c>
      <c r="V466" s="26">
        <f t="shared" si="75"/>
        <v>11.483188502036075</v>
      </c>
      <c r="W466" s="1"/>
      <c r="X466" s="1">
        <f>Table1[[#This Row],[Unit Price]]*Table1[[#This Row],[Quantity in Stock]]</f>
        <v>0</v>
      </c>
      <c r="Y466" s="20"/>
      <c r="Z466" s="23">
        <f t="shared" si="69"/>
        <v>0</v>
      </c>
      <c r="AA466" s="14"/>
      <c r="AB466" s="1"/>
      <c r="AC466" s="14">
        <f t="shared" si="70"/>
        <v>0</v>
      </c>
      <c r="AD466" s="14">
        <f t="shared" si="71"/>
        <v>0</v>
      </c>
      <c r="AE466" s="14">
        <f t="shared" si="72"/>
        <v>0</v>
      </c>
      <c r="AF466" s="14">
        <f t="shared" si="73"/>
        <v>0</v>
      </c>
      <c r="AG466" s="26">
        <f t="shared" si="76"/>
        <v>0</v>
      </c>
      <c r="AH466" s="1"/>
      <c r="AI466" s="1"/>
      <c r="AJ466" s="1"/>
      <c r="AK466" s="1"/>
      <c r="AL466" s="1"/>
      <c r="AM466" s="1"/>
      <c r="AN466" s="1"/>
      <c r="AO466" s="1"/>
      <c r="AP466" s="1"/>
    </row>
    <row r="467" spans="1:42">
      <c r="A467" s="1"/>
      <c r="B467" s="1"/>
      <c r="C467" s="1"/>
      <c r="D467" s="1"/>
      <c r="E467" s="1"/>
      <c r="F467" s="1"/>
      <c r="G467" s="1"/>
      <c r="H467" s="1"/>
      <c r="I467" s="1"/>
      <c r="J467" s="1"/>
      <c r="K467" s="1"/>
      <c r="L467" s="1"/>
      <c r="M467" s="26"/>
      <c r="N467" s="26"/>
      <c r="O467" s="26"/>
      <c r="P467" s="26">
        <f>Table1[[#This Row],[Real Sell ]]+Table1[[#This Row],[Shipping Income]]</f>
        <v>0</v>
      </c>
      <c r="Q467" s="26"/>
      <c r="R467" s="26"/>
      <c r="S467" s="26">
        <f t="shared" si="74"/>
        <v>0.85</v>
      </c>
      <c r="T467" s="26">
        <f>Table1[[#This Row],[Unit Price]]+Table1[[#This Row],[Shipping Expense]]+Table1[[#This Row],[Amazon fees]]</f>
        <v>0.85</v>
      </c>
      <c r="U467" s="26" t="e">
        <f>P466-T466-#REF!</f>
        <v>#REF!</v>
      </c>
      <c r="V467" s="26">
        <f t="shared" si="75"/>
        <v>12.462933370468216</v>
      </c>
      <c r="W467" s="1"/>
      <c r="X467" s="1">
        <f>Table1[[#This Row],[Unit Price]]*Table1[[#This Row],[Quantity in Stock]]</f>
        <v>0</v>
      </c>
      <c r="Y467" s="20"/>
      <c r="Z467" s="23">
        <f t="shared" si="69"/>
        <v>0</v>
      </c>
      <c r="AA467" s="14"/>
      <c r="AB467" s="1"/>
      <c r="AC467" s="14">
        <f t="shared" si="70"/>
        <v>0</v>
      </c>
      <c r="AD467" s="14">
        <f t="shared" si="71"/>
        <v>0</v>
      </c>
      <c r="AE467" s="14">
        <f t="shared" si="72"/>
        <v>0</v>
      </c>
      <c r="AF467" s="14">
        <f t="shared" si="73"/>
        <v>0</v>
      </c>
      <c r="AG467" s="26">
        <f t="shared" si="76"/>
        <v>0</v>
      </c>
      <c r="AH467" s="1"/>
      <c r="AI467" s="1"/>
      <c r="AJ467" s="1"/>
      <c r="AK467" s="1"/>
      <c r="AL467" s="1"/>
      <c r="AM467" s="1"/>
      <c r="AN467" s="1"/>
      <c r="AO467" s="1"/>
      <c r="AP467" s="1"/>
    </row>
    <row r="468" spans="1:42">
      <c r="A468" s="1"/>
      <c r="B468" s="1"/>
      <c r="C468" s="1"/>
      <c r="D468" s="1"/>
      <c r="E468" s="1"/>
      <c r="F468" s="1"/>
      <c r="G468" s="1"/>
      <c r="H468" s="1"/>
      <c r="I468" s="1"/>
      <c r="J468" s="1"/>
      <c r="K468" s="1"/>
      <c r="L468" s="1"/>
      <c r="M468" s="26"/>
      <c r="N468" s="26"/>
      <c r="O468" s="26"/>
      <c r="P468" s="26">
        <f>Table1[[#This Row],[Real Sell ]]+Table1[[#This Row],[Shipping Income]]</f>
        <v>0</v>
      </c>
      <c r="Q468" s="26"/>
      <c r="R468" s="26"/>
      <c r="S468" s="26">
        <f t="shared" si="74"/>
        <v>0.85</v>
      </c>
      <c r="T468" s="26">
        <f>Table1[[#This Row],[Unit Price]]+Table1[[#This Row],[Shipping Expense]]+Table1[[#This Row],[Amazon fees]]</f>
        <v>0.85</v>
      </c>
      <c r="U468" s="26" t="e">
        <f>P467-T467-#REF!</f>
        <v>#REF!</v>
      </c>
      <c r="V468" s="26">
        <f t="shared" si="75"/>
        <v>12.462933370468216</v>
      </c>
      <c r="W468" s="1"/>
      <c r="X468" s="1">
        <f>Table1[[#This Row],[Unit Price]]*Table1[[#This Row],[Quantity in Stock]]</f>
        <v>0</v>
      </c>
      <c r="Y468" s="20"/>
      <c r="Z468" s="23">
        <f t="shared" si="69"/>
        <v>0</v>
      </c>
      <c r="AA468" s="14"/>
      <c r="AB468" s="1"/>
      <c r="AC468" s="14">
        <f t="shared" si="70"/>
        <v>0</v>
      </c>
      <c r="AD468" s="14">
        <f t="shared" si="71"/>
        <v>0</v>
      </c>
      <c r="AE468" s="14">
        <f t="shared" si="72"/>
        <v>0</v>
      </c>
      <c r="AF468" s="14">
        <f t="shared" si="73"/>
        <v>0</v>
      </c>
      <c r="AG468" s="26">
        <f t="shared" si="76"/>
        <v>0</v>
      </c>
      <c r="AH468" s="1"/>
      <c r="AI468" s="1"/>
      <c r="AJ468" s="1"/>
      <c r="AK468" s="1"/>
      <c r="AL468" s="1"/>
      <c r="AM468" s="1"/>
      <c r="AN468" s="1"/>
      <c r="AO468" s="1"/>
      <c r="AP468" s="1"/>
    </row>
    <row r="469" spans="1:42">
      <c r="A469" s="1"/>
      <c r="B469" s="1"/>
      <c r="C469" s="1"/>
      <c r="D469" s="1"/>
      <c r="E469" s="1"/>
      <c r="F469" s="1"/>
      <c r="G469" s="1"/>
      <c r="H469" s="1"/>
      <c r="I469" s="1"/>
      <c r="J469" s="1"/>
      <c r="K469" s="1"/>
      <c r="L469" s="1"/>
      <c r="M469" s="26"/>
      <c r="N469" s="26"/>
      <c r="O469" s="26"/>
      <c r="P469" s="26">
        <f>Table1[[#This Row],[Real Sell ]]+Table1[[#This Row],[Shipping Income]]</f>
        <v>0</v>
      </c>
      <c r="Q469" s="26"/>
      <c r="R469" s="26"/>
      <c r="S469" s="26">
        <f t="shared" si="74"/>
        <v>0.85</v>
      </c>
      <c r="T469" s="26">
        <f>Table1[[#This Row],[Unit Price]]+Table1[[#This Row],[Shipping Expense]]+Table1[[#This Row],[Amazon fees]]</f>
        <v>0.85</v>
      </c>
      <c r="U469" s="26" t="e">
        <f>P468-T468-#REF!</f>
        <v>#REF!</v>
      </c>
      <c r="V469" s="26">
        <f t="shared" si="75"/>
        <v>13.526270004989446</v>
      </c>
      <c r="W469" s="1"/>
      <c r="X469" s="1">
        <f>Table1[[#This Row],[Unit Price]]*Table1[[#This Row],[Quantity in Stock]]</f>
        <v>0</v>
      </c>
      <c r="Y469" s="20"/>
      <c r="Z469" s="23">
        <f t="shared" si="69"/>
        <v>0</v>
      </c>
      <c r="AA469" s="14"/>
      <c r="AB469" s="1"/>
      <c r="AC469" s="14">
        <f t="shared" si="70"/>
        <v>0</v>
      </c>
      <c r="AD469" s="14">
        <f t="shared" si="71"/>
        <v>0</v>
      </c>
      <c r="AE469" s="14">
        <f t="shared" si="72"/>
        <v>0</v>
      </c>
      <c r="AF469" s="14">
        <f t="shared" si="73"/>
        <v>0</v>
      </c>
      <c r="AG469" s="26">
        <f t="shared" si="76"/>
        <v>0</v>
      </c>
      <c r="AH469" s="1"/>
      <c r="AI469" s="1"/>
      <c r="AJ469" s="1"/>
      <c r="AK469" s="1"/>
      <c r="AL469" s="1"/>
      <c r="AM469" s="1"/>
      <c r="AN469" s="1"/>
      <c r="AO469" s="1"/>
      <c r="AP469" s="1"/>
    </row>
    <row r="470" spans="1:42">
      <c r="A470" s="1"/>
      <c r="B470" s="1"/>
      <c r="C470" s="1"/>
      <c r="D470" s="1"/>
      <c r="E470" s="1"/>
      <c r="F470" s="1"/>
      <c r="G470" s="1"/>
      <c r="H470" s="1"/>
      <c r="I470" s="1"/>
      <c r="J470" s="1"/>
      <c r="K470" s="1"/>
      <c r="L470" s="1"/>
      <c r="M470" s="26"/>
      <c r="N470" s="26"/>
      <c r="O470" s="26"/>
      <c r="P470" s="26">
        <f>Table1[[#This Row],[Real Sell ]]+Table1[[#This Row],[Shipping Income]]</f>
        <v>0</v>
      </c>
      <c r="Q470" s="26"/>
      <c r="R470" s="26"/>
      <c r="S470" s="26">
        <f t="shared" si="74"/>
        <v>0.85</v>
      </c>
      <c r="T470" s="26">
        <f>Table1[[#This Row],[Unit Price]]+Table1[[#This Row],[Shipping Expense]]+Table1[[#This Row],[Amazon fees]]</f>
        <v>0.85</v>
      </c>
      <c r="U470" s="26" t="e">
        <f>P469-T469-#REF!</f>
        <v>#REF!</v>
      </c>
      <c r="V470" s="26">
        <f t="shared" si="75"/>
        <v>13.526270004989446</v>
      </c>
      <c r="W470" s="1"/>
      <c r="X470" s="1">
        <f>Table1[[#This Row],[Unit Price]]*Table1[[#This Row],[Quantity in Stock]]</f>
        <v>0</v>
      </c>
      <c r="Y470" s="20"/>
      <c r="Z470" s="23">
        <f t="shared" si="69"/>
        <v>0</v>
      </c>
      <c r="AA470" s="14"/>
      <c r="AB470" s="1"/>
      <c r="AC470" s="14">
        <f t="shared" si="70"/>
        <v>0</v>
      </c>
      <c r="AD470" s="14">
        <f t="shared" si="71"/>
        <v>0</v>
      </c>
      <c r="AE470" s="14">
        <f t="shared" si="72"/>
        <v>0</v>
      </c>
      <c r="AF470" s="14">
        <f t="shared" si="73"/>
        <v>0</v>
      </c>
      <c r="AG470" s="26">
        <f t="shared" si="76"/>
        <v>0</v>
      </c>
      <c r="AH470" s="1"/>
      <c r="AI470" s="1"/>
      <c r="AJ470" s="1"/>
      <c r="AK470" s="1"/>
      <c r="AL470" s="1"/>
      <c r="AM470" s="1"/>
      <c r="AN470" s="1"/>
      <c r="AO470" s="1"/>
      <c r="AP470" s="1"/>
    </row>
    <row r="471" spans="1:42">
      <c r="A471" s="1"/>
      <c r="B471" s="1"/>
      <c r="C471" s="1"/>
      <c r="D471" s="1"/>
      <c r="E471" s="1"/>
      <c r="F471" s="1"/>
      <c r="G471" s="1"/>
      <c r="H471" s="1"/>
      <c r="I471" s="1"/>
      <c r="J471" s="1"/>
      <c r="K471" s="1"/>
      <c r="L471" s="1"/>
      <c r="M471" s="26"/>
      <c r="N471" s="26"/>
      <c r="O471" s="26"/>
      <c r="P471" s="26">
        <f>Table1[[#This Row],[Real Sell ]]+Table1[[#This Row],[Shipping Income]]</f>
        <v>0</v>
      </c>
      <c r="Q471" s="26"/>
      <c r="R471" s="26"/>
      <c r="S471" s="26">
        <f t="shared" si="74"/>
        <v>0.85</v>
      </c>
      <c r="T471" s="26">
        <f>Table1[[#This Row],[Unit Price]]+Table1[[#This Row],[Shipping Expense]]+Table1[[#This Row],[Amazon fees]]</f>
        <v>0.85</v>
      </c>
      <c r="U471" s="26" t="e">
        <f>P470-T470-#REF!</f>
        <v>#REF!</v>
      </c>
      <c r="V471" s="26">
        <f t="shared" si="75"/>
        <v>14.680330449444071</v>
      </c>
      <c r="W471" s="1"/>
      <c r="X471" s="1">
        <f>Table1[[#This Row],[Unit Price]]*Table1[[#This Row],[Quantity in Stock]]</f>
        <v>0</v>
      </c>
      <c r="Y471" s="20"/>
      <c r="Z471" s="23">
        <f t="shared" ref="Z471:Z497" si="77">Y471*30</f>
        <v>0</v>
      </c>
      <c r="AA471" s="14"/>
      <c r="AB471" s="1"/>
      <c r="AC471" s="14">
        <f t="shared" ref="AC471:AC497" si="78">AB471*Y471</f>
        <v>0</v>
      </c>
      <c r="AD471" s="14">
        <f t="shared" ref="AD471:AD497" si="79">Y471*AA471+AC471</f>
        <v>0</v>
      </c>
      <c r="AE471" s="14">
        <f t="shared" ref="AE471:AE497" si="80">AD471+AD471</f>
        <v>0</v>
      </c>
      <c r="AF471" s="14">
        <f t="shared" ref="AF471:AF497" si="81">Y471*AA471+AC471</f>
        <v>0</v>
      </c>
      <c r="AG471" s="26">
        <f t="shared" si="76"/>
        <v>0</v>
      </c>
      <c r="AH471" s="1"/>
      <c r="AI471" s="1"/>
      <c r="AJ471" s="1"/>
      <c r="AK471" s="1"/>
      <c r="AL471" s="1"/>
      <c r="AM471" s="1"/>
      <c r="AN471" s="1"/>
      <c r="AO471" s="1"/>
      <c r="AP471" s="1"/>
    </row>
    <row r="472" spans="1:42">
      <c r="A472" s="1"/>
      <c r="B472" s="1"/>
      <c r="C472" s="1"/>
      <c r="D472" s="1"/>
      <c r="E472" s="1"/>
      <c r="F472" s="1"/>
      <c r="G472" s="1"/>
      <c r="H472" s="1"/>
      <c r="I472" s="1"/>
      <c r="J472" s="1"/>
      <c r="K472" s="1"/>
      <c r="L472" s="1"/>
      <c r="M472" s="26"/>
      <c r="N472" s="26"/>
      <c r="O472" s="26"/>
      <c r="P472" s="26">
        <f>Table1[[#This Row],[Real Sell ]]+Table1[[#This Row],[Shipping Income]]</f>
        <v>0</v>
      </c>
      <c r="Q472" s="26"/>
      <c r="R472" s="26"/>
      <c r="S472" s="26">
        <f t="shared" ref="S472:S484" si="82">calc()*1-15%+N471</f>
        <v>0.85</v>
      </c>
      <c r="T472" s="26">
        <f>Table1[[#This Row],[Unit Price]]+Table1[[#This Row],[Shipping Expense]]+Table1[[#This Row],[Amazon fees]]</f>
        <v>0.85</v>
      </c>
      <c r="U472" s="26" t="e">
        <f>P471-T471-#REF!</f>
        <v>#REF!</v>
      </c>
      <c r="V472" s="26">
        <f t="shared" si="75"/>
        <v>14.680330449444071</v>
      </c>
      <c r="W472" s="1"/>
      <c r="X472" s="1">
        <f>Table1[[#This Row],[Unit Price]]*Table1[[#This Row],[Quantity in Stock]]</f>
        <v>0</v>
      </c>
      <c r="Y472" s="20"/>
      <c r="Z472" s="23">
        <f t="shared" si="77"/>
        <v>0</v>
      </c>
      <c r="AA472" s="14"/>
      <c r="AB472" s="1"/>
      <c r="AC472" s="14">
        <f t="shared" si="78"/>
        <v>0</v>
      </c>
      <c r="AD472" s="14">
        <f t="shared" si="79"/>
        <v>0</v>
      </c>
      <c r="AE472" s="14">
        <f t="shared" si="80"/>
        <v>0</v>
      </c>
      <c r="AF472" s="14">
        <f t="shared" si="81"/>
        <v>0</v>
      </c>
      <c r="AG472" s="26">
        <f t="shared" si="76"/>
        <v>0</v>
      </c>
      <c r="AH472" s="1"/>
      <c r="AI472" s="1"/>
      <c r="AJ472" s="1"/>
      <c r="AK472" s="1"/>
      <c r="AL472" s="1"/>
      <c r="AM472" s="1"/>
      <c r="AN472" s="1"/>
      <c r="AO472" s="1"/>
      <c r="AP472" s="1"/>
    </row>
    <row r="473" spans="1:42">
      <c r="A473" s="1"/>
      <c r="B473" s="1"/>
      <c r="C473" s="1"/>
      <c r="D473" s="1"/>
      <c r="E473" s="1"/>
      <c r="F473" s="1"/>
      <c r="G473" s="1"/>
      <c r="H473" s="1"/>
      <c r="I473" s="1"/>
      <c r="J473" s="1"/>
      <c r="K473" s="1"/>
      <c r="L473" s="1"/>
      <c r="M473" s="26"/>
      <c r="N473" s="26"/>
      <c r="O473" s="26"/>
      <c r="P473" s="26">
        <f>Table1[[#This Row],[Real Sell ]]+Table1[[#This Row],[Shipping Income]]</f>
        <v>0</v>
      </c>
      <c r="Q473" s="26"/>
      <c r="R473" s="26"/>
      <c r="S473" s="26">
        <f t="shared" si="82"/>
        <v>0.85</v>
      </c>
      <c r="T473" s="26">
        <f>Table1[[#This Row],[Unit Price]]+Table1[[#This Row],[Shipping Expense]]+Table1[[#This Row],[Amazon fees]]</f>
        <v>0.85</v>
      </c>
      <c r="U473" s="26" t="e">
        <f>P472-T472-#REF!</f>
        <v>#REF!</v>
      </c>
      <c r="V473" s="26">
        <f t="shared" si="75"/>
        <v>15.932855253176127</v>
      </c>
      <c r="W473" s="1"/>
      <c r="X473" s="1">
        <f>Table1[[#This Row],[Unit Price]]*Table1[[#This Row],[Quantity in Stock]]</f>
        <v>0</v>
      </c>
      <c r="Y473" s="20"/>
      <c r="Z473" s="23">
        <f t="shared" si="77"/>
        <v>0</v>
      </c>
      <c r="AA473" s="14"/>
      <c r="AB473" s="1"/>
      <c r="AC473" s="14">
        <f t="shared" si="78"/>
        <v>0</v>
      </c>
      <c r="AD473" s="14">
        <f t="shared" si="79"/>
        <v>0</v>
      </c>
      <c r="AE473" s="14">
        <f t="shared" si="80"/>
        <v>0</v>
      </c>
      <c r="AF473" s="14">
        <f t="shared" si="81"/>
        <v>0</v>
      </c>
      <c r="AG473" s="26">
        <f t="shared" si="76"/>
        <v>0</v>
      </c>
      <c r="AH473" s="1"/>
      <c r="AI473" s="1"/>
      <c r="AJ473" s="1"/>
      <c r="AK473" s="1"/>
      <c r="AL473" s="1"/>
      <c r="AM473" s="1"/>
      <c r="AN473" s="1"/>
      <c r="AO473" s="1"/>
      <c r="AP473" s="1"/>
    </row>
    <row r="474" spans="1:42">
      <c r="A474" s="1"/>
      <c r="B474" s="1"/>
      <c r="C474" s="1"/>
      <c r="D474" s="1"/>
      <c r="E474" s="1"/>
      <c r="F474" s="1"/>
      <c r="G474" s="1"/>
      <c r="H474" s="1"/>
      <c r="I474" s="1"/>
      <c r="J474" s="1"/>
      <c r="K474" s="1"/>
      <c r="L474" s="1"/>
      <c r="M474" s="26"/>
      <c r="N474" s="26"/>
      <c r="O474" s="26"/>
      <c r="P474" s="26">
        <f>Table1[[#This Row],[Real Sell ]]+Table1[[#This Row],[Shipping Income]]</f>
        <v>0</v>
      </c>
      <c r="Q474" s="26"/>
      <c r="R474" s="26"/>
      <c r="S474" s="26">
        <f t="shared" si="82"/>
        <v>0.85</v>
      </c>
      <c r="T474" s="26">
        <f>Table1[[#This Row],[Unit Price]]+Table1[[#This Row],[Shipping Expense]]+Table1[[#This Row],[Amazon fees]]</f>
        <v>0.85</v>
      </c>
      <c r="U474" s="26" t="e">
        <f>P473-T473-#REF!</f>
        <v>#REF!</v>
      </c>
      <c r="V474" s="26">
        <f t="shared" si="75"/>
        <v>15.932855253176127</v>
      </c>
      <c r="W474" s="1"/>
      <c r="X474" s="1">
        <f>Table1[[#This Row],[Unit Price]]*Table1[[#This Row],[Quantity in Stock]]</f>
        <v>0</v>
      </c>
      <c r="Y474" s="20"/>
      <c r="Z474" s="23">
        <f t="shared" si="77"/>
        <v>0</v>
      </c>
      <c r="AA474" s="14"/>
      <c r="AB474" s="1"/>
      <c r="AC474" s="14">
        <f t="shared" si="78"/>
        <v>0</v>
      </c>
      <c r="AD474" s="14">
        <f t="shared" si="79"/>
        <v>0</v>
      </c>
      <c r="AE474" s="14">
        <f t="shared" si="80"/>
        <v>0</v>
      </c>
      <c r="AF474" s="14">
        <f t="shared" si="81"/>
        <v>0</v>
      </c>
      <c r="AG474" s="26">
        <f t="shared" si="76"/>
        <v>0</v>
      </c>
      <c r="AH474" s="1"/>
      <c r="AI474" s="1"/>
      <c r="AJ474" s="1"/>
      <c r="AK474" s="1"/>
      <c r="AL474" s="1"/>
      <c r="AM474" s="1"/>
      <c r="AN474" s="1"/>
      <c r="AO474" s="1"/>
      <c r="AP474" s="1"/>
    </row>
    <row r="475" spans="1:42">
      <c r="A475" s="1"/>
      <c r="B475" s="1"/>
      <c r="C475" s="1"/>
      <c r="D475" s="1"/>
      <c r="E475" s="1"/>
      <c r="F475" s="1"/>
      <c r="G475" s="1"/>
      <c r="H475" s="1"/>
      <c r="I475" s="1"/>
      <c r="J475" s="1"/>
      <c r="K475" s="1"/>
      <c r="L475" s="1"/>
      <c r="M475" s="26"/>
      <c r="N475" s="26"/>
      <c r="O475" s="26"/>
      <c r="P475" s="26">
        <f>Table1[[#This Row],[Real Sell ]]+Table1[[#This Row],[Shipping Income]]</f>
        <v>0</v>
      </c>
      <c r="Q475" s="26"/>
      <c r="R475" s="26"/>
      <c r="S475" s="26">
        <f t="shared" si="82"/>
        <v>0.85</v>
      </c>
      <c r="T475" s="26">
        <f>Table1[[#This Row],[Unit Price]]+Table1[[#This Row],[Shipping Expense]]+Table1[[#This Row],[Amazon fees]]</f>
        <v>0.85</v>
      </c>
      <c r="U475" s="26" t="e">
        <f>P474-T474-#REF!</f>
        <v>#REF!</v>
      </c>
      <c r="V475" s="26">
        <f t="shared" si="75"/>
        <v>17.292245388677568</v>
      </c>
      <c r="W475" s="1"/>
      <c r="X475" s="1">
        <f>Table1[[#This Row],[Unit Price]]*Table1[[#This Row],[Quantity in Stock]]</f>
        <v>0</v>
      </c>
      <c r="Y475" s="20"/>
      <c r="Z475" s="23">
        <f t="shared" si="77"/>
        <v>0</v>
      </c>
      <c r="AA475" s="14"/>
      <c r="AB475" s="1"/>
      <c r="AC475" s="14">
        <f t="shared" si="78"/>
        <v>0</v>
      </c>
      <c r="AD475" s="14">
        <f t="shared" si="79"/>
        <v>0</v>
      </c>
      <c r="AE475" s="14">
        <f t="shared" si="80"/>
        <v>0</v>
      </c>
      <c r="AF475" s="14">
        <f t="shared" si="81"/>
        <v>0</v>
      </c>
      <c r="AG475" s="26">
        <f t="shared" si="76"/>
        <v>0</v>
      </c>
      <c r="AH475" s="1"/>
      <c r="AI475" s="1"/>
      <c r="AJ475" s="1"/>
      <c r="AK475" s="1"/>
      <c r="AL475" s="1"/>
      <c r="AM475" s="1"/>
      <c r="AN475" s="1"/>
      <c r="AO475" s="1"/>
      <c r="AP475" s="1"/>
    </row>
    <row r="476" spans="1:42">
      <c r="A476" s="1"/>
      <c r="B476" s="1"/>
      <c r="C476" s="1"/>
      <c r="D476" s="1"/>
      <c r="E476" s="1"/>
      <c r="F476" s="1"/>
      <c r="G476" s="1"/>
      <c r="H476" s="1"/>
      <c r="I476" s="1"/>
      <c r="J476" s="1"/>
      <c r="K476" s="1"/>
      <c r="L476" s="1"/>
      <c r="M476" s="26"/>
      <c r="N476" s="26"/>
      <c r="O476" s="26"/>
      <c r="P476" s="26">
        <f>Table1[[#This Row],[Real Sell ]]+Table1[[#This Row],[Shipping Income]]</f>
        <v>0</v>
      </c>
      <c r="Q476" s="26"/>
      <c r="R476" s="26"/>
      <c r="S476" s="26">
        <f t="shared" si="82"/>
        <v>0.85</v>
      </c>
      <c r="T476" s="26">
        <f>Table1[[#This Row],[Unit Price]]+Table1[[#This Row],[Shipping Expense]]+Table1[[#This Row],[Amazon fees]]</f>
        <v>0.85</v>
      </c>
      <c r="U476" s="26" t="e">
        <f>P475-T475-#REF!</f>
        <v>#REF!</v>
      </c>
      <c r="V476" s="26">
        <f t="shared" si="75"/>
        <v>17.292245388677568</v>
      </c>
      <c r="W476" s="1"/>
      <c r="X476" s="1">
        <f>Table1[[#This Row],[Unit Price]]*Table1[[#This Row],[Quantity in Stock]]</f>
        <v>0</v>
      </c>
      <c r="Y476" s="20"/>
      <c r="Z476" s="23">
        <f t="shared" si="77"/>
        <v>0</v>
      </c>
      <c r="AA476" s="14"/>
      <c r="AB476" s="1"/>
      <c r="AC476" s="14">
        <f t="shared" si="78"/>
        <v>0</v>
      </c>
      <c r="AD476" s="14">
        <f t="shared" si="79"/>
        <v>0</v>
      </c>
      <c r="AE476" s="14">
        <f t="shared" si="80"/>
        <v>0</v>
      </c>
      <c r="AF476" s="14">
        <f t="shared" si="81"/>
        <v>0</v>
      </c>
      <c r="AG476" s="26">
        <f t="shared" si="76"/>
        <v>0</v>
      </c>
      <c r="AH476" s="1"/>
      <c r="AI476" s="1"/>
      <c r="AJ476" s="1"/>
      <c r="AK476" s="1"/>
      <c r="AL476" s="1"/>
      <c r="AM476" s="1"/>
      <c r="AN476" s="1"/>
      <c r="AO476" s="1"/>
      <c r="AP476" s="1"/>
    </row>
    <row r="477" spans="1:42">
      <c r="A477" s="1"/>
      <c r="B477" s="1"/>
      <c r="C477" s="1"/>
      <c r="D477" s="1"/>
      <c r="E477" s="1"/>
      <c r="F477" s="1"/>
      <c r="G477" s="1"/>
      <c r="H477" s="1"/>
      <c r="I477" s="1"/>
      <c r="J477" s="1"/>
      <c r="K477" s="1"/>
      <c r="L477" s="1"/>
      <c r="M477" s="26"/>
      <c r="N477" s="26"/>
      <c r="O477" s="26"/>
      <c r="P477" s="26">
        <f>Table1[[#This Row],[Real Sell ]]+Table1[[#This Row],[Shipping Income]]</f>
        <v>0</v>
      </c>
      <c r="Q477" s="26"/>
      <c r="R477" s="26"/>
      <c r="S477" s="26">
        <f t="shared" si="82"/>
        <v>0.85</v>
      </c>
      <c r="T477" s="26">
        <f>Table1[[#This Row],[Unit Price]]+Table1[[#This Row],[Shipping Expense]]+Table1[[#This Row],[Amazon fees]]</f>
        <v>0.85</v>
      </c>
      <c r="U477" s="26" t="e">
        <f>P476-T476-#REF!</f>
        <v>#REF!</v>
      </c>
      <c r="V477" s="26">
        <f t="shared" si="75"/>
        <v>18.767618598846695</v>
      </c>
      <c r="W477" s="1"/>
      <c r="X477" s="1">
        <f>Table1[[#This Row],[Unit Price]]*Table1[[#This Row],[Quantity in Stock]]</f>
        <v>0</v>
      </c>
      <c r="Y477" s="20"/>
      <c r="Z477" s="23">
        <f t="shared" si="77"/>
        <v>0</v>
      </c>
      <c r="AA477" s="14"/>
      <c r="AB477" s="1"/>
      <c r="AC477" s="14">
        <f t="shared" si="78"/>
        <v>0</v>
      </c>
      <c r="AD477" s="14">
        <f t="shared" si="79"/>
        <v>0</v>
      </c>
      <c r="AE477" s="14">
        <f t="shared" si="80"/>
        <v>0</v>
      </c>
      <c r="AF477" s="14">
        <f t="shared" si="81"/>
        <v>0</v>
      </c>
      <c r="AG477" s="26">
        <f t="shared" si="76"/>
        <v>0</v>
      </c>
      <c r="AH477" s="1"/>
      <c r="AI477" s="1"/>
      <c r="AJ477" s="1"/>
      <c r="AK477" s="1"/>
      <c r="AL477" s="1"/>
      <c r="AM477" s="1"/>
      <c r="AN477" s="1"/>
      <c r="AO477" s="1"/>
      <c r="AP477" s="1"/>
    </row>
    <row r="478" spans="1:42">
      <c r="A478" s="1"/>
      <c r="B478" s="1"/>
      <c r="C478" s="1"/>
      <c r="D478" s="1"/>
      <c r="E478" s="1"/>
      <c r="F478" s="1"/>
      <c r="G478" s="1"/>
      <c r="H478" s="1"/>
      <c r="I478" s="1"/>
      <c r="J478" s="1"/>
      <c r="K478" s="1"/>
      <c r="L478" s="1"/>
      <c r="M478" s="26"/>
      <c r="N478" s="26"/>
      <c r="O478" s="26"/>
      <c r="P478" s="26">
        <f>Table1[[#This Row],[Real Sell ]]+Table1[[#This Row],[Shipping Income]]</f>
        <v>0</v>
      </c>
      <c r="Q478" s="26"/>
      <c r="R478" s="26"/>
      <c r="S478" s="26">
        <f t="shared" si="82"/>
        <v>0.85</v>
      </c>
      <c r="T478" s="26">
        <f>Table1[[#This Row],[Unit Price]]+Table1[[#This Row],[Shipping Expense]]+Table1[[#This Row],[Amazon fees]]</f>
        <v>0.85</v>
      </c>
      <c r="U478" s="26" t="e">
        <f>P477-T477-#REF!</f>
        <v>#REF!</v>
      </c>
      <c r="V478" s="26">
        <f t="shared" si="75"/>
        <v>18.767618598846695</v>
      </c>
      <c r="W478" s="1"/>
      <c r="X478" s="1">
        <f>Table1[[#This Row],[Unit Price]]*Table1[[#This Row],[Quantity in Stock]]</f>
        <v>0</v>
      </c>
      <c r="Y478" s="20"/>
      <c r="Z478" s="23">
        <f t="shared" si="77"/>
        <v>0</v>
      </c>
      <c r="AA478" s="14"/>
      <c r="AB478" s="1"/>
      <c r="AC478" s="14">
        <f t="shared" si="78"/>
        <v>0</v>
      </c>
      <c r="AD478" s="14">
        <f t="shared" si="79"/>
        <v>0</v>
      </c>
      <c r="AE478" s="14">
        <f t="shared" si="80"/>
        <v>0</v>
      </c>
      <c r="AF478" s="14">
        <f t="shared" si="81"/>
        <v>0</v>
      </c>
      <c r="AG478" s="26">
        <f t="shared" si="76"/>
        <v>0</v>
      </c>
      <c r="AH478" s="1"/>
      <c r="AI478" s="1"/>
      <c r="AJ478" s="1"/>
      <c r="AK478" s="1"/>
      <c r="AL478" s="1"/>
      <c r="AM478" s="1"/>
      <c r="AN478" s="1"/>
      <c r="AO478" s="1"/>
      <c r="AP478" s="1"/>
    </row>
    <row r="479" spans="1:42">
      <c r="A479" s="1"/>
      <c r="B479" s="1"/>
      <c r="C479" s="1"/>
      <c r="D479" s="1"/>
      <c r="E479" s="1"/>
      <c r="F479" s="1"/>
      <c r="G479" s="1"/>
      <c r="H479" s="1"/>
      <c r="I479" s="1"/>
      <c r="J479" s="1"/>
      <c r="K479" s="1"/>
      <c r="L479" s="1"/>
      <c r="M479" s="26"/>
      <c r="N479" s="26"/>
      <c r="O479" s="26"/>
      <c r="P479" s="26">
        <f>Table1[[#This Row],[Real Sell ]]+Table1[[#This Row],[Shipping Income]]</f>
        <v>0</v>
      </c>
      <c r="Q479" s="26"/>
      <c r="R479" s="26"/>
      <c r="S479" s="26">
        <f t="shared" si="82"/>
        <v>0.85</v>
      </c>
      <c r="T479" s="26">
        <f>Table1[[#This Row],[Unit Price]]+Table1[[#This Row],[Shipping Expense]]+Table1[[#This Row],[Amazon fees]]</f>
        <v>0.85</v>
      </c>
      <c r="U479" s="26" t="e">
        <f>P478-T478-#REF!</f>
        <v>#REF!</v>
      </c>
      <c r="V479" s="26">
        <f t="shared" si="75"/>
        <v>20.368870551790895</v>
      </c>
      <c r="W479" s="1"/>
      <c r="X479" s="1">
        <f>Table1[[#This Row],[Unit Price]]*Table1[[#This Row],[Quantity in Stock]]</f>
        <v>0</v>
      </c>
      <c r="Y479" s="20"/>
      <c r="Z479" s="23">
        <f t="shared" si="77"/>
        <v>0</v>
      </c>
      <c r="AA479" s="14"/>
      <c r="AB479" s="1"/>
      <c r="AC479" s="14">
        <f t="shared" si="78"/>
        <v>0</v>
      </c>
      <c r="AD479" s="14">
        <f t="shared" si="79"/>
        <v>0</v>
      </c>
      <c r="AE479" s="14">
        <f t="shared" si="80"/>
        <v>0</v>
      </c>
      <c r="AF479" s="14">
        <f t="shared" si="81"/>
        <v>0</v>
      </c>
      <c r="AG479" s="26">
        <f t="shared" si="76"/>
        <v>0</v>
      </c>
      <c r="AH479" s="1"/>
      <c r="AI479" s="1"/>
      <c r="AJ479" s="1"/>
      <c r="AK479" s="1"/>
      <c r="AL479" s="1"/>
      <c r="AM479" s="1"/>
      <c r="AN479" s="1"/>
      <c r="AO479" s="1"/>
      <c r="AP479" s="1"/>
    </row>
    <row r="480" spans="1:42">
      <c r="A480" s="1"/>
      <c r="B480" s="1"/>
      <c r="C480" s="1"/>
      <c r="D480" s="1"/>
      <c r="E480" s="1"/>
      <c r="F480" s="1"/>
      <c r="G480" s="1"/>
      <c r="H480" s="1"/>
      <c r="I480" s="1"/>
      <c r="J480" s="1"/>
      <c r="K480" s="1"/>
      <c r="L480" s="1"/>
      <c r="M480" s="26"/>
      <c r="N480" s="26"/>
      <c r="O480" s="26"/>
      <c r="P480" s="26">
        <f>Table1[[#This Row],[Real Sell ]]+Table1[[#This Row],[Shipping Income]]</f>
        <v>0</v>
      </c>
      <c r="Q480" s="26"/>
      <c r="R480" s="26"/>
      <c r="S480" s="26">
        <f t="shared" si="82"/>
        <v>0.85</v>
      </c>
      <c r="T480" s="26">
        <f>Table1[[#This Row],[Unit Price]]+Table1[[#This Row],[Shipping Expense]]+Table1[[#This Row],[Amazon fees]]</f>
        <v>0.85</v>
      </c>
      <c r="U480" s="26" t="e">
        <f>P479-T479-#REF!</f>
        <v>#REF!</v>
      </c>
      <c r="V480" s="26">
        <f t="shared" si="75"/>
        <v>20.368870551790895</v>
      </c>
      <c r="W480" s="1"/>
      <c r="X480" s="1">
        <f>Table1[[#This Row],[Unit Price]]*Table1[[#This Row],[Quantity in Stock]]</f>
        <v>0</v>
      </c>
      <c r="Y480" s="20"/>
      <c r="Z480" s="23">
        <f t="shared" si="77"/>
        <v>0</v>
      </c>
      <c r="AA480" s="14"/>
      <c r="AB480" s="1"/>
      <c r="AC480" s="14">
        <f t="shared" si="78"/>
        <v>0</v>
      </c>
      <c r="AD480" s="14">
        <f t="shared" si="79"/>
        <v>0</v>
      </c>
      <c r="AE480" s="14">
        <f t="shared" si="80"/>
        <v>0</v>
      </c>
      <c r="AF480" s="14">
        <f t="shared" si="81"/>
        <v>0</v>
      </c>
      <c r="AG480" s="26">
        <f t="shared" si="76"/>
        <v>0</v>
      </c>
      <c r="AH480" s="1"/>
      <c r="AI480" s="1"/>
      <c r="AJ480" s="1"/>
      <c r="AK480" s="1"/>
      <c r="AL480" s="1"/>
      <c r="AM480" s="1"/>
      <c r="AN480" s="1"/>
      <c r="AO480" s="1"/>
      <c r="AP480" s="1"/>
    </row>
    <row r="481" spans="1:42">
      <c r="A481" s="1"/>
      <c r="B481" s="1"/>
      <c r="C481" s="1"/>
      <c r="D481" s="1"/>
      <c r="E481" s="1"/>
      <c r="F481" s="1"/>
      <c r="G481" s="1"/>
      <c r="H481" s="1"/>
      <c r="I481" s="1"/>
      <c r="J481" s="1"/>
      <c r="K481" s="1"/>
      <c r="L481" s="1"/>
      <c r="M481" s="26"/>
      <c r="N481" s="26"/>
      <c r="O481" s="26"/>
      <c r="P481" s="26">
        <f>Table1[[#This Row],[Real Sell ]]+Table1[[#This Row],[Shipping Income]]</f>
        <v>0</v>
      </c>
      <c r="Q481" s="26"/>
      <c r="R481" s="26"/>
      <c r="S481" s="26">
        <f t="shared" si="82"/>
        <v>0.85</v>
      </c>
      <c r="T481" s="26">
        <f>Table1[[#This Row],[Unit Price]]+Table1[[#This Row],[Shipping Expense]]+Table1[[#This Row],[Amazon fees]]</f>
        <v>0.85</v>
      </c>
      <c r="U481" s="26" t="e">
        <f>P480-T480-#REF!</f>
        <v>#REF!</v>
      </c>
      <c r="V481" s="26">
        <f t="shared" si="75"/>
        <v>22.10674121335299</v>
      </c>
      <c r="W481" s="1"/>
      <c r="X481" s="1">
        <f>Table1[[#This Row],[Unit Price]]*Table1[[#This Row],[Quantity in Stock]]</f>
        <v>0</v>
      </c>
      <c r="Y481" s="20"/>
      <c r="Z481" s="23">
        <f t="shared" si="77"/>
        <v>0</v>
      </c>
      <c r="AA481" s="14"/>
      <c r="AB481" s="1"/>
      <c r="AC481" s="14">
        <f t="shared" si="78"/>
        <v>0</v>
      </c>
      <c r="AD481" s="14">
        <f t="shared" si="79"/>
        <v>0</v>
      </c>
      <c r="AE481" s="14">
        <f t="shared" si="80"/>
        <v>0</v>
      </c>
      <c r="AF481" s="14">
        <f t="shared" si="81"/>
        <v>0</v>
      </c>
      <c r="AG481" s="26">
        <f t="shared" si="76"/>
        <v>0</v>
      </c>
      <c r="AH481" s="1"/>
      <c r="AI481" s="1"/>
      <c r="AJ481" s="1"/>
      <c r="AK481" s="1"/>
      <c r="AL481" s="1"/>
      <c r="AM481" s="1"/>
      <c r="AN481" s="1"/>
      <c r="AO481" s="1"/>
      <c r="AP481" s="1"/>
    </row>
    <row r="482" spans="1:42">
      <c r="A482" s="1"/>
      <c r="B482" s="1"/>
      <c r="C482" s="1"/>
      <c r="D482" s="1"/>
      <c r="E482" s="1"/>
      <c r="F482" s="1"/>
      <c r="G482" s="1"/>
      <c r="H482" s="1"/>
      <c r="I482" s="1"/>
      <c r="J482" s="1"/>
      <c r="K482" s="1"/>
      <c r="L482" s="1"/>
      <c r="M482" s="26"/>
      <c r="N482" s="26"/>
      <c r="O482" s="26"/>
      <c r="P482" s="26">
        <f>Table1[[#This Row],[Real Sell ]]+Table1[[#This Row],[Shipping Income]]</f>
        <v>0</v>
      </c>
      <c r="Q482" s="26"/>
      <c r="R482" s="26"/>
      <c r="S482" s="26">
        <f t="shared" si="82"/>
        <v>0.85</v>
      </c>
      <c r="T482" s="26">
        <f>Table1[[#This Row],[Unit Price]]+Table1[[#This Row],[Shipping Expense]]+Table1[[#This Row],[Amazon fees]]</f>
        <v>0.85</v>
      </c>
      <c r="U482" s="26" t="e">
        <f>P481-T481-#REF!</f>
        <v>#REF!</v>
      </c>
      <c r="V482" s="26">
        <f t="shared" si="75"/>
        <v>22.10674121335299</v>
      </c>
      <c r="W482" s="1"/>
      <c r="X482" s="1">
        <f>Table1[[#This Row],[Unit Price]]*Table1[[#This Row],[Quantity in Stock]]</f>
        <v>0</v>
      </c>
      <c r="Y482" s="20"/>
      <c r="Z482" s="23">
        <f t="shared" si="77"/>
        <v>0</v>
      </c>
      <c r="AA482" s="14"/>
      <c r="AB482" s="1"/>
      <c r="AC482" s="14">
        <f t="shared" si="78"/>
        <v>0</v>
      </c>
      <c r="AD482" s="14">
        <f t="shared" si="79"/>
        <v>0</v>
      </c>
      <c r="AE482" s="14">
        <f t="shared" si="80"/>
        <v>0</v>
      </c>
      <c r="AF482" s="14">
        <f t="shared" si="81"/>
        <v>0</v>
      </c>
      <c r="AG482" s="26">
        <f t="shared" si="76"/>
        <v>0</v>
      </c>
      <c r="AH482" s="1"/>
      <c r="AI482" s="1"/>
      <c r="AJ482" s="1"/>
      <c r="AK482" s="1"/>
      <c r="AL482" s="1"/>
      <c r="AM482" s="1"/>
      <c r="AN482" s="1"/>
      <c r="AO482" s="1"/>
      <c r="AP482" s="1"/>
    </row>
    <row r="483" spans="1:42">
      <c r="A483" s="1"/>
      <c r="B483" s="1"/>
      <c r="C483" s="1"/>
      <c r="D483" s="1"/>
      <c r="E483" s="1"/>
      <c r="F483" s="1"/>
      <c r="G483" s="1"/>
      <c r="H483" s="1"/>
      <c r="I483" s="1"/>
      <c r="J483" s="1"/>
      <c r="K483" s="1"/>
      <c r="L483" s="1"/>
      <c r="M483" s="26"/>
      <c r="N483" s="26"/>
      <c r="O483" s="26"/>
      <c r="P483" s="26">
        <f>Table1[[#This Row],[Real Sell ]]+Table1[[#This Row],[Shipping Income]]</f>
        <v>0</v>
      </c>
      <c r="Q483" s="26"/>
      <c r="R483" s="26"/>
      <c r="S483" s="26">
        <f t="shared" si="82"/>
        <v>0.85</v>
      </c>
      <c r="T483" s="26">
        <f>Table1[[#This Row],[Unit Price]]+Table1[[#This Row],[Shipping Expense]]+Table1[[#This Row],[Amazon fees]]</f>
        <v>0.85</v>
      </c>
      <c r="U483" s="26" t="e">
        <f>P482-T482-#REF!</f>
        <v>#REF!</v>
      </c>
      <c r="V483" s="26">
        <f t="shared" si="75"/>
        <v>23.992886882537082</v>
      </c>
      <c r="W483" s="1"/>
      <c r="X483" s="1">
        <f>Table1[[#This Row],[Unit Price]]*Table1[[#This Row],[Quantity in Stock]]</f>
        <v>0</v>
      </c>
      <c r="Y483" s="20"/>
      <c r="Z483" s="23">
        <f t="shared" si="77"/>
        <v>0</v>
      </c>
      <c r="AA483" s="14"/>
      <c r="AB483" s="1"/>
      <c r="AC483" s="14">
        <f t="shared" si="78"/>
        <v>0</v>
      </c>
      <c r="AD483" s="14">
        <f t="shared" si="79"/>
        <v>0</v>
      </c>
      <c r="AE483" s="14">
        <f t="shared" si="80"/>
        <v>0</v>
      </c>
      <c r="AF483" s="14">
        <f t="shared" si="81"/>
        <v>0</v>
      </c>
      <c r="AG483" s="26">
        <f t="shared" si="76"/>
        <v>0</v>
      </c>
      <c r="AH483" s="1"/>
      <c r="AI483" s="1"/>
      <c r="AJ483" s="1"/>
      <c r="AK483" s="1"/>
      <c r="AL483" s="1"/>
      <c r="AM483" s="1"/>
      <c r="AN483" s="1"/>
      <c r="AO483" s="1"/>
      <c r="AP483" s="1"/>
    </row>
    <row r="484" spans="1:42">
      <c r="A484" s="1"/>
      <c r="B484" s="1"/>
      <c r="C484" s="1"/>
      <c r="D484" s="1"/>
      <c r="E484" s="1"/>
      <c r="F484" s="1"/>
      <c r="G484" s="1"/>
      <c r="H484" s="1"/>
      <c r="I484" s="1"/>
      <c r="J484" s="1"/>
      <c r="K484" s="1"/>
      <c r="L484" s="1"/>
      <c r="M484" s="26"/>
      <c r="N484" s="26"/>
      <c r="O484" s="26"/>
      <c r="P484" s="26">
        <f>Table1[[#This Row],[Real Sell ]]+Table1[[#This Row],[Shipping Income]]</f>
        <v>0</v>
      </c>
      <c r="Q484" s="26"/>
      <c r="R484" s="26"/>
      <c r="S484" s="26">
        <f t="shared" si="82"/>
        <v>0.85</v>
      </c>
      <c r="T484" s="26">
        <f>Table1[[#This Row],[Unit Price]]+Table1[[#This Row],[Shipping Expense]]+Table1[[#This Row],[Amazon fees]]</f>
        <v>0.85</v>
      </c>
      <c r="U484" s="26" t="e">
        <f>P483-T483-#REF!</f>
        <v>#REF!</v>
      </c>
      <c r="V484" s="26">
        <f t="shared" si="75"/>
        <v>23.992886882537082</v>
      </c>
      <c r="W484" s="1"/>
      <c r="X484" s="1">
        <f>Table1[[#This Row],[Unit Price]]*Table1[[#This Row],[Quantity in Stock]]</f>
        <v>0</v>
      </c>
      <c r="Y484" s="20"/>
      <c r="Z484" s="23">
        <f t="shared" si="77"/>
        <v>0</v>
      </c>
      <c r="AA484" s="14"/>
      <c r="AB484" s="1"/>
      <c r="AC484" s="14">
        <f t="shared" si="78"/>
        <v>0</v>
      </c>
      <c r="AD484" s="14">
        <f t="shared" si="79"/>
        <v>0</v>
      </c>
      <c r="AE484" s="14">
        <f t="shared" si="80"/>
        <v>0</v>
      </c>
      <c r="AF484" s="14">
        <f t="shared" si="81"/>
        <v>0</v>
      </c>
      <c r="AG484" s="26">
        <f t="shared" si="76"/>
        <v>0</v>
      </c>
      <c r="AH484" s="1"/>
      <c r="AI484" s="1"/>
      <c r="AJ484" s="1"/>
      <c r="AK484" s="1"/>
      <c r="AL484" s="1"/>
      <c r="AM484" s="1"/>
      <c r="AN484" s="1"/>
      <c r="AO484" s="1"/>
      <c r="AP484" s="1"/>
    </row>
    <row r="485" spans="1:42">
      <c r="A485" s="1"/>
      <c r="B485" s="1"/>
      <c r="C485" s="1"/>
      <c r="D485" s="1"/>
      <c r="E485" s="1"/>
      <c r="F485" s="1"/>
      <c r="G485" s="1"/>
      <c r="H485" s="1"/>
      <c r="I485" s="1"/>
      <c r="J485" s="1"/>
      <c r="K485" s="1"/>
      <c r="L485" s="1"/>
      <c r="M485" s="26"/>
      <c r="N485" s="26"/>
      <c r="O485" s="26"/>
      <c r="P485" s="26">
        <f>Table1[[#This Row],[Real Sell ]]+Table1[[#This Row],[Shipping Income]]</f>
        <v>0</v>
      </c>
      <c r="Q485" s="26"/>
      <c r="R485" s="26"/>
      <c r="S485" s="26"/>
      <c r="T485" s="26">
        <f>Table1[[#This Row],[Unit Price]]+Table1[[#This Row],[Shipping Expense]]+Table1[[#This Row],[Amazon fees]]</f>
        <v>0</v>
      </c>
      <c r="U485" s="26" t="e">
        <f>P484-T484-#REF!</f>
        <v>#REF!</v>
      </c>
      <c r="V485" s="26">
        <f t="shared" si="75"/>
        <v>26.039958372992068</v>
      </c>
      <c r="W485" s="1"/>
      <c r="X485" s="1">
        <f>Table1[[#This Row],[Unit Price]]*Table1[[#This Row],[Quantity in Stock]]</f>
        <v>0</v>
      </c>
      <c r="Y485" s="20"/>
      <c r="Z485" s="23">
        <f t="shared" si="77"/>
        <v>0</v>
      </c>
      <c r="AA485" s="14"/>
      <c r="AB485" s="1"/>
      <c r="AC485" s="14">
        <f t="shared" si="78"/>
        <v>0</v>
      </c>
      <c r="AD485" s="14">
        <f t="shared" si="79"/>
        <v>0</v>
      </c>
      <c r="AE485" s="14">
        <f t="shared" si="80"/>
        <v>0</v>
      </c>
      <c r="AF485" s="14">
        <f t="shared" si="81"/>
        <v>0</v>
      </c>
      <c r="AG485" s="26">
        <f t="shared" si="76"/>
        <v>0</v>
      </c>
      <c r="AH485" s="1"/>
      <c r="AI485" s="1"/>
      <c r="AJ485" s="1"/>
      <c r="AK485" s="1"/>
      <c r="AL485" s="1"/>
      <c r="AM485" s="1"/>
      <c r="AN485" s="1"/>
      <c r="AO485" s="1"/>
      <c r="AP485" s="1"/>
    </row>
    <row r="486" spans="1:42">
      <c r="A486" s="1"/>
      <c r="B486" s="1"/>
      <c r="C486" s="1"/>
      <c r="D486" s="1"/>
      <c r="E486" s="1"/>
      <c r="F486" s="1"/>
      <c r="G486" s="1"/>
      <c r="H486" s="1"/>
      <c r="I486" s="1"/>
      <c r="J486" s="1"/>
      <c r="K486" s="1"/>
      <c r="L486" s="1"/>
      <c r="M486" s="26"/>
      <c r="N486" s="26"/>
      <c r="O486" s="26"/>
      <c r="P486" s="26">
        <f>Table1[[#This Row],[Real Sell ]]+Table1[[#This Row],[Shipping Income]]</f>
        <v>0</v>
      </c>
      <c r="Q486" s="26"/>
      <c r="R486" s="26"/>
      <c r="S486" s="26"/>
      <c r="T486" s="26">
        <f>Table1[[#This Row],[Unit Price]]+Table1[[#This Row],[Shipping Expense]]+Table1[[#This Row],[Amazon fees]]</f>
        <v>0</v>
      </c>
      <c r="U486" s="26" t="e">
        <f>P485-T485-#REF!</f>
        <v>#REF!</v>
      </c>
      <c r="V486" s="26">
        <f t="shared" si="75"/>
        <v>26.039958372992068</v>
      </c>
      <c r="W486" s="1"/>
      <c r="X486" s="1">
        <f>Table1[[#This Row],[Unit Price]]*Table1[[#This Row],[Quantity in Stock]]</f>
        <v>0</v>
      </c>
      <c r="Y486" s="20"/>
      <c r="Z486" s="23">
        <f t="shared" si="77"/>
        <v>0</v>
      </c>
      <c r="AA486" s="14"/>
      <c r="AB486" s="1"/>
      <c r="AC486" s="14">
        <f t="shared" si="78"/>
        <v>0</v>
      </c>
      <c r="AD486" s="14">
        <f t="shared" si="79"/>
        <v>0</v>
      </c>
      <c r="AE486" s="14">
        <f t="shared" si="80"/>
        <v>0</v>
      </c>
      <c r="AF486" s="14">
        <f t="shared" si="81"/>
        <v>0</v>
      </c>
      <c r="AG486" s="26">
        <f t="shared" si="76"/>
        <v>0</v>
      </c>
      <c r="AH486" s="1"/>
      <c r="AI486" s="1"/>
      <c r="AJ486" s="1"/>
      <c r="AK486" s="1"/>
      <c r="AL486" s="1"/>
      <c r="AM486" s="1"/>
      <c r="AN486" s="1"/>
      <c r="AO486" s="1"/>
      <c r="AP486" s="1"/>
    </row>
    <row r="487" spans="1:42">
      <c r="A487" s="1"/>
      <c r="B487" s="1"/>
      <c r="C487" s="1"/>
      <c r="D487" s="1"/>
      <c r="E487" s="1"/>
      <c r="F487" s="1"/>
      <c r="G487" s="1"/>
      <c r="H487" s="1"/>
      <c r="I487" s="1"/>
      <c r="J487" s="1"/>
      <c r="K487" s="1"/>
      <c r="L487" s="1"/>
      <c r="M487" s="26"/>
      <c r="N487" s="26"/>
      <c r="O487" s="26"/>
      <c r="P487" s="26">
        <f>Table1[[#This Row],[Real Sell ]]+Table1[[#This Row],[Shipping Income]]</f>
        <v>0</v>
      </c>
      <c r="Q487" s="26"/>
      <c r="R487" s="26"/>
      <c r="S487" s="26">
        <f t="shared" ref="S487:S497" si="83">calc()*1-15%+N486</f>
        <v>0.85</v>
      </c>
      <c r="T487" s="26">
        <f>Table1[[#This Row],[Unit Price]]+Table1[[#This Row],[Shipping Expense]]+Table1[[#This Row],[Amazon fees]]</f>
        <v>0.85</v>
      </c>
      <c r="U487" s="26" t="e">
        <f>P486-T486-#REF!</f>
        <v>#REF!</v>
      </c>
      <c r="V487" s="26">
        <f t="shared" si="75"/>
        <v>28.261685864934044</v>
      </c>
      <c r="W487" s="1"/>
      <c r="X487" s="1">
        <f>Table1[[#This Row],[Unit Price]]*Table1[[#This Row],[Quantity in Stock]]</f>
        <v>0</v>
      </c>
      <c r="Y487" s="20"/>
      <c r="Z487" s="23">
        <f t="shared" si="77"/>
        <v>0</v>
      </c>
      <c r="AA487" s="14"/>
      <c r="AB487" s="1"/>
      <c r="AC487" s="14">
        <f t="shared" si="78"/>
        <v>0</v>
      </c>
      <c r="AD487" s="14">
        <f t="shared" si="79"/>
        <v>0</v>
      </c>
      <c r="AE487" s="14">
        <f t="shared" si="80"/>
        <v>0</v>
      </c>
      <c r="AF487" s="14">
        <f t="shared" si="81"/>
        <v>0</v>
      </c>
      <c r="AG487" s="26">
        <f t="shared" si="76"/>
        <v>0</v>
      </c>
      <c r="AH487" s="1"/>
      <c r="AI487" s="1"/>
      <c r="AJ487" s="1"/>
      <c r="AK487" s="1"/>
      <c r="AL487" s="1"/>
      <c r="AM487" s="1"/>
      <c r="AN487" s="1"/>
      <c r="AO487" s="1"/>
      <c r="AP487" s="1"/>
    </row>
    <row r="488" spans="1:42">
      <c r="A488" s="1"/>
      <c r="B488" s="1"/>
      <c r="C488" s="1"/>
      <c r="D488" s="1"/>
      <c r="E488" s="1"/>
      <c r="F488" s="1"/>
      <c r="G488" s="1"/>
      <c r="H488" s="1"/>
      <c r="I488" s="1"/>
      <c r="J488" s="1"/>
      <c r="K488" s="1"/>
      <c r="L488" s="1"/>
      <c r="M488" s="26"/>
      <c r="N488" s="26"/>
      <c r="O488" s="26"/>
      <c r="P488" s="26">
        <f>Table1[[#This Row],[Real Sell ]]+Table1[[#This Row],[Shipping Income]]</f>
        <v>0</v>
      </c>
      <c r="Q488" s="26"/>
      <c r="R488" s="26"/>
      <c r="S488" s="26">
        <f t="shared" si="83"/>
        <v>0.85</v>
      </c>
      <c r="T488" s="26">
        <f>Table1[[#This Row],[Unit Price]]+Table1[[#This Row],[Shipping Expense]]+Table1[[#This Row],[Amazon fees]]</f>
        <v>0.85</v>
      </c>
      <c r="U488" s="26" t="e">
        <f>P487-T487-#REF!</f>
        <v>#REF!</v>
      </c>
      <c r="V488" s="26">
        <f t="shared" si="75"/>
        <v>28.261685864934044</v>
      </c>
      <c r="W488" s="1"/>
      <c r="X488" s="1">
        <f>Table1[[#This Row],[Unit Price]]*Table1[[#This Row],[Quantity in Stock]]</f>
        <v>0</v>
      </c>
      <c r="Y488" s="20"/>
      <c r="Z488" s="23">
        <f t="shared" si="77"/>
        <v>0</v>
      </c>
      <c r="AA488" s="14"/>
      <c r="AB488" s="1"/>
      <c r="AC488" s="14">
        <f t="shared" si="78"/>
        <v>0</v>
      </c>
      <c r="AD488" s="14">
        <f t="shared" si="79"/>
        <v>0</v>
      </c>
      <c r="AE488" s="14">
        <f t="shared" si="80"/>
        <v>0</v>
      </c>
      <c r="AF488" s="14">
        <f t="shared" si="81"/>
        <v>0</v>
      </c>
      <c r="AG488" s="26">
        <f t="shared" si="76"/>
        <v>0</v>
      </c>
      <c r="AH488" s="1"/>
      <c r="AI488" s="1"/>
      <c r="AJ488" s="1"/>
      <c r="AK488" s="1"/>
      <c r="AL488" s="1"/>
      <c r="AM488" s="1"/>
      <c r="AN488" s="1"/>
      <c r="AO488" s="1"/>
      <c r="AP488" s="1"/>
    </row>
    <row r="489" spans="1:42">
      <c r="A489" s="1"/>
      <c r="B489" s="1"/>
      <c r="C489" s="1"/>
      <c r="D489" s="1"/>
      <c r="E489" s="1"/>
      <c r="F489" s="1"/>
      <c r="G489" s="1"/>
      <c r="H489" s="1"/>
      <c r="I489" s="1"/>
      <c r="J489" s="1"/>
      <c r="K489" s="1"/>
      <c r="L489" s="1"/>
      <c r="M489" s="26"/>
      <c r="N489" s="26"/>
      <c r="O489" s="26"/>
      <c r="P489" s="26">
        <f>Table1[[#This Row],[Real Sell ]]+Table1[[#This Row],[Shipping Income]]</f>
        <v>0</v>
      </c>
      <c r="Q489" s="26"/>
      <c r="R489" s="26"/>
      <c r="S489" s="26">
        <f t="shared" si="83"/>
        <v>0.85</v>
      </c>
      <c r="T489" s="26">
        <f>Table1[[#This Row],[Unit Price]]+Table1[[#This Row],[Shipping Expense]]+Table1[[#This Row],[Amazon fees]]</f>
        <v>0.85</v>
      </c>
      <c r="U489" s="26" t="e">
        <f>P488-T488-#REF!</f>
        <v>#REF!</v>
      </c>
      <c r="V489" s="26">
        <f t="shared" si="75"/>
        <v>30.672970996629022</v>
      </c>
      <c r="W489" s="1"/>
      <c r="X489" s="1">
        <f>Table1[[#This Row],[Unit Price]]*Table1[[#This Row],[Quantity in Stock]]</f>
        <v>0</v>
      </c>
      <c r="Y489" s="20"/>
      <c r="Z489" s="23">
        <f t="shared" si="77"/>
        <v>0</v>
      </c>
      <c r="AA489" s="14"/>
      <c r="AB489" s="1"/>
      <c r="AC489" s="14">
        <f t="shared" si="78"/>
        <v>0</v>
      </c>
      <c r="AD489" s="14">
        <f t="shared" si="79"/>
        <v>0</v>
      </c>
      <c r="AE489" s="14">
        <f t="shared" si="80"/>
        <v>0</v>
      </c>
      <c r="AF489" s="14">
        <f t="shared" si="81"/>
        <v>0</v>
      </c>
      <c r="AG489" s="26">
        <f t="shared" si="76"/>
        <v>0</v>
      </c>
      <c r="AH489" s="1"/>
      <c r="AI489" s="1"/>
      <c r="AJ489" s="1"/>
      <c r="AK489" s="1"/>
      <c r="AL489" s="1"/>
      <c r="AM489" s="1"/>
      <c r="AN489" s="1"/>
      <c r="AO489" s="1"/>
      <c r="AP489" s="1"/>
    </row>
    <row r="490" spans="1:42">
      <c r="A490" s="1"/>
      <c r="B490" s="1"/>
      <c r="C490" s="1"/>
      <c r="D490" s="1"/>
      <c r="E490" s="1"/>
      <c r="F490" s="1"/>
      <c r="G490" s="1"/>
      <c r="H490" s="1"/>
      <c r="I490" s="1"/>
      <c r="J490" s="1"/>
      <c r="K490" s="1"/>
      <c r="L490" s="1"/>
      <c r="M490" s="26"/>
      <c r="N490" s="26"/>
      <c r="O490" s="26"/>
      <c r="P490" s="26">
        <f>Table1[[#This Row],[Real Sell ]]+Table1[[#This Row],[Shipping Income]]</f>
        <v>0</v>
      </c>
      <c r="Q490" s="26"/>
      <c r="R490" s="26"/>
      <c r="S490" s="26">
        <f t="shared" si="83"/>
        <v>0.85</v>
      </c>
      <c r="T490" s="26">
        <f>Table1[[#This Row],[Unit Price]]+Table1[[#This Row],[Shipping Expense]]+Table1[[#This Row],[Amazon fees]]</f>
        <v>0.85</v>
      </c>
      <c r="U490" s="26" t="e">
        <f>P489-T489-#REF!</f>
        <v>#REF!</v>
      </c>
      <c r="V490" s="26">
        <f t="shared" si="75"/>
        <v>30.672970996629022</v>
      </c>
      <c r="W490" s="1"/>
      <c r="X490" s="1">
        <f>Table1[[#This Row],[Unit Price]]*Table1[[#This Row],[Quantity in Stock]]</f>
        <v>0</v>
      </c>
      <c r="Y490" s="20"/>
      <c r="Z490" s="23">
        <f t="shared" si="77"/>
        <v>0</v>
      </c>
      <c r="AA490" s="14"/>
      <c r="AB490" s="1"/>
      <c r="AC490" s="14">
        <f t="shared" si="78"/>
        <v>0</v>
      </c>
      <c r="AD490" s="14">
        <f t="shared" si="79"/>
        <v>0</v>
      </c>
      <c r="AE490" s="14">
        <f t="shared" si="80"/>
        <v>0</v>
      </c>
      <c r="AF490" s="14">
        <f t="shared" si="81"/>
        <v>0</v>
      </c>
      <c r="AG490" s="26">
        <f t="shared" si="76"/>
        <v>0</v>
      </c>
      <c r="AH490" s="1"/>
      <c r="AI490" s="1"/>
      <c r="AJ490" s="1"/>
      <c r="AK490" s="1"/>
      <c r="AL490" s="1"/>
      <c r="AM490" s="1"/>
      <c r="AN490" s="1"/>
      <c r="AO490" s="1"/>
      <c r="AP490" s="1"/>
    </row>
    <row r="491" spans="1:42">
      <c r="A491" s="1"/>
      <c r="B491" s="1"/>
      <c r="C491" s="1"/>
      <c r="D491" s="1"/>
      <c r="E491" s="1"/>
      <c r="F491" s="1"/>
      <c r="G491" s="1"/>
      <c r="H491" s="1"/>
      <c r="I491" s="1"/>
      <c r="J491" s="1"/>
      <c r="K491" s="1"/>
      <c r="L491" s="1"/>
      <c r="M491" s="26"/>
      <c r="N491" s="26"/>
      <c r="O491" s="26"/>
      <c r="P491" s="26">
        <f>Table1[[#This Row],[Real Sell ]]+Table1[[#This Row],[Shipping Income]]</f>
        <v>0</v>
      </c>
      <c r="Q491" s="26"/>
      <c r="R491" s="26"/>
      <c r="S491" s="26">
        <f t="shared" si="83"/>
        <v>0.85</v>
      </c>
      <c r="T491" s="26">
        <f>Table1[[#This Row],[Unit Price]]+Table1[[#This Row],[Shipping Expense]]+Table1[[#This Row],[Amazon fees]]</f>
        <v>0.85</v>
      </c>
      <c r="U491" s="26" t="e">
        <f>P490-T490-#REF!</f>
        <v>#REF!</v>
      </c>
      <c r="V491" s="26">
        <f t="shared" si="75"/>
        <v>33.289986813114723</v>
      </c>
      <c r="W491" s="1"/>
      <c r="X491" s="1">
        <f>Table1[[#This Row],[Unit Price]]*Table1[[#This Row],[Quantity in Stock]]</f>
        <v>0</v>
      </c>
      <c r="Y491" s="20"/>
      <c r="Z491" s="23">
        <f t="shared" si="77"/>
        <v>0</v>
      </c>
      <c r="AA491" s="14"/>
      <c r="AB491" s="1"/>
      <c r="AC491" s="14">
        <f t="shared" si="78"/>
        <v>0</v>
      </c>
      <c r="AD491" s="14">
        <f t="shared" si="79"/>
        <v>0</v>
      </c>
      <c r="AE491" s="14">
        <f t="shared" si="80"/>
        <v>0</v>
      </c>
      <c r="AF491" s="14">
        <f t="shared" si="81"/>
        <v>0</v>
      </c>
      <c r="AG491" s="26">
        <f t="shared" si="76"/>
        <v>0</v>
      </c>
      <c r="AH491" s="1"/>
      <c r="AI491" s="1"/>
      <c r="AJ491" s="1"/>
      <c r="AK491" s="1"/>
      <c r="AL491" s="1"/>
      <c r="AM491" s="1"/>
      <c r="AN491" s="1"/>
      <c r="AO491" s="1"/>
      <c r="AP491" s="1"/>
    </row>
    <row r="492" spans="1:42">
      <c r="A492" s="1"/>
      <c r="B492" s="1"/>
      <c r="C492" s="1"/>
      <c r="D492" s="1"/>
      <c r="E492" s="1"/>
      <c r="F492" s="1"/>
      <c r="G492" s="1"/>
      <c r="H492" s="1"/>
      <c r="I492" s="1"/>
      <c r="J492" s="1"/>
      <c r="K492" s="1"/>
      <c r="L492" s="1"/>
      <c r="M492" s="26"/>
      <c r="N492" s="26"/>
      <c r="O492" s="26"/>
      <c r="P492" s="26">
        <f>Table1[[#This Row],[Real Sell ]]+Table1[[#This Row],[Shipping Income]]</f>
        <v>0</v>
      </c>
      <c r="Q492" s="26"/>
      <c r="R492" s="26"/>
      <c r="S492" s="26">
        <f t="shared" si="83"/>
        <v>0.85</v>
      </c>
      <c r="T492" s="26">
        <f>Table1[[#This Row],[Unit Price]]+Table1[[#This Row],[Shipping Expense]]+Table1[[#This Row],[Amazon fees]]</f>
        <v>0.85</v>
      </c>
      <c r="U492" s="26" t="e">
        <f>P491-T491-#REF!</f>
        <v>#REF!</v>
      </c>
      <c r="V492" s="26">
        <f t="shared" si="75"/>
        <v>33.289986813114723</v>
      </c>
      <c r="W492" s="1"/>
      <c r="X492" s="1">
        <f>Table1[[#This Row],[Unit Price]]*Table1[[#This Row],[Quantity in Stock]]</f>
        <v>0</v>
      </c>
      <c r="Y492" s="20"/>
      <c r="Z492" s="23">
        <f t="shared" si="77"/>
        <v>0</v>
      </c>
      <c r="AA492" s="14"/>
      <c r="AB492" s="1"/>
      <c r="AC492" s="14">
        <f t="shared" si="78"/>
        <v>0</v>
      </c>
      <c r="AD492" s="14">
        <f t="shared" si="79"/>
        <v>0</v>
      </c>
      <c r="AE492" s="14">
        <f t="shared" si="80"/>
        <v>0</v>
      </c>
      <c r="AF492" s="14">
        <f t="shared" si="81"/>
        <v>0</v>
      </c>
      <c r="AG492" s="26">
        <f t="shared" si="76"/>
        <v>0</v>
      </c>
      <c r="AH492" s="1"/>
      <c r="AI492" s="1"/>
      <c r="AJ492" s="1"/>
      <c r="AK492" s="1"/>
      <c r="AL492" s="1"/>
      <c r="AM492" s="1"/>
      <c r="AN492" s="1"/>
      <c r="AO492" s="1"/>
      <c r="AP492" s="1"/>
    </row>
    <row r="493" spans="1:42">
      <c r="A493" s="1"/>
      <c r="B493" s="1"/>
      <c r="C493" s="1"/>
      <c r="D493" s="1"/>
      <c r="E493" s="1"/>
      <c r="F493" s="1"/>
      <c r="G493" s="1"/>
      <c r="H493" s="1"/>
      <c r="I493" s="1"/>
      <c r="J493" s="1"/>
      <c r="K493" s="1"/>
      <c r="L493" s="1"/>
      <c r="M493" s="26"/>
      <c r="N493" s="26"/>
      <c r="O493" s="26"/>
      <c r="P493" s="26">
        <f>Table1[[#This Row],[Real Sell ]]+Table1[[#This Row],[Shipping Income]]</f>
        <v>0</v>
      </c>
      <c r="Q493" s="26"/>
      <c r="R493" s="26"/>
      <c r="S493" s="26">
        <f t="shared" si="83"/>
        <v>0.85</v>
      </c>
      <c r="T493" s="26">
        <f>Table1[[#This Row],[Unit Price]]+Table1[[#This Row],[Shipping Expense]]+Table1[[#This Row],[Amazon fees]]</f>
        <v>0.85</v>
      </c>
      <c r="U493" s="26" t="e">
        <f>P492-T492-#REF!</f>
        <v>#REF!</v>
      </c>
      <c r="V493" s="26">
        <f t="shared" si="75"/>
        <v>36.130286242540592</v>
      </c>
      <c r="W493" s="1"/>
      <c r="X493" s="1">
        <f>Table1[[#This Row],[Unit Price]]*Table1[[#This Row],[Quantity in Stock]]</f>
        <v>0</v>
      </c>
      <c r="Y493" s="20"/>
      <c r="Z493" s="23">
        <f t="shared" si="77"/>
        <v>0</v>
      </c>
      <c r="AA493" s="14"/>
      <c r="AB493" s="1"/>
      <c r="AC493" s="14">
        <f t="shared" si="78"/>
        <v>0</v>
      </c>
      <c r="AD493" s="14">
        <f t="shared" si="79"/>
        <v>0</v>
      </c>
      <c r="AE493" s="14">
        <f t="shared" si="80"/>
        <v>0</v>
      </c>
      <c r="AF493" s="14">
        <f t="shared" si="81"/>
        <v>0</v>
      </c>
      <c r="AG493" s="26">
        <f t="shared" si="76"/>
        <v>0</v>
      </c>
      <c r="AH493" s="1"/>
      <c r="AI493" s="1"/>
      <c r="AJ493" s="1"/>
      <c r="AK493" s="1"/>
      <c r="AL493" s="1"/>
      <c r="AM493" s="1"/>
      <c r="AN493" s="1"/>
      <c r="AO493" s="1"/>
      <c r="AP493" s="1"/>
    </row>
    <row r="494" spans="1:42">
      <c r="A494" s="1"/>
      <c r="B494" s="1"/>
      <c r="C494" s="1"/>
      <c r="D494" s="1"/>
      <c r="E494" s="1"/>
      <c r="F494" s="1"/>
      <c r="G494" s="1"/>
      <c r="H494" s="1"/>
      <c r="I494" s="1"/>
      <c r="J494" s="1"/>
      <c r="K494" s="1"/>
      <c r="L494" s="1"/>
      <c r="M494" s="26"/>
      <c r="N494" s="26"/>
      <c r="O494" s="26"/>
      <c r="P494" s="26">
        <f>Table1[[#This Row],[Real Sell ]]+Table1[[#This Row],[Shipping Income]]</f>
        <v>0</v>
      </c>
      <c r="Q494" s="26"/>
      <c r="R494" s="26"/>
      <c r="S494" s="26">
        <f t="shared" si="83"/>
        <v>0.85</v>
      </c>
      <c r="T494" s="26">
        <f>Table1[[#This Row],[Unit Price]]+Table1[[#This Row],[Shipping Expense]]+Table1[[#This Row],[Amazon fees]]</f>
        <v>0.85</v>
      </c>
      <c r="U494" s="26" t="e">
        <f>P493-T493-#REF!</f>
        <v>#REF!</v>
      </c>
      <c r="V494" s="26">
        <f t="shared" si="75"/>
        <v>36.130286242540592</v>
      </c>
      <c r="W494" s="1"/>
      <c r="X494" s="1">
        <f>Table1[[#This Row],[Unit Price]]*Table1[[#This Row],[Quantity in Stock]]</f>
        <v>0</v>
      </c>
      <c r="Y494" s="20"/>
      <c r="Z494" s="23">
        <f t="shared" si="77"/>
        <v>0</v>
      </c>
      <c r="AA494" s="14"/>
      <c r="AB494" s="1"/>
      <c r="AC494" s="14">
        <f t="shared" si="78"/>
        <v>0</v>
      </c>
      <c r="AD494" s="14">
        <f t="shared" si="79"/>
        <v>0</v>
      </c>
      <c r="AE494" s="14">
        <f t="shared" si="80"/>
        <v>0</v>
      </c>
      <c r="AF494" s="14">
        <f t="shared" si="81"/>
        <v>0</v>
      </c>
      <c r="AG494" s="26">
        <f t="shared" si="76"/>
        <v>0</v>
      </c>
      <c r="AH494" s="1"/>
      <c r="AI494" s="1"/>
      <c r="AJ494" s="1"/>
      <c r="AK494" s="1"/>
      <c r="AL494" s="1"/>
      <c r="AM494" s="1"/>
      <c r="AN494" s="1"/>
      <c r="AO494" s="1"/>
      <c r="AP494" s="1"/>
    </row>
    <row r="495" spans="1:42">
      <c r="A495" s="1"/>
      <c r="B495" s="1"/>
      <c r="C495" s="1"/>
      <c r="D495" s="1"/>
      <c r="E495" s="1"/>
      <c r="F495" s="1"/>
      <c r="G495" s="1"/>
      <c r="H495" s="1"/>
      <c r="I495" s="1"/>
      <c r="J495" s="1"/>
      <c r="K495" s="1"/>
      <c r="L495" s="1"/>
      <c r="M495" s="26"/>
      <c r="N495" s="26"/>
      <c r="O495" s="26"/>
      <c r="P495" s="26">
        <f>Table1[[#This Row],[Real Sell ]]+Table1[[#This Row],[Shipping Income]]</f>
        <v>0</v>
      </c>
      <c r="Q495" s="26"/>
      <c r="R495" s="26"/>
      <c r="S495" s="26">
        <f t="shared" si="83"/>
        <v>0.85</v>
      </c>
      <c r="T495" s="26">
        <f>Table1[[#This Row],[Unit Price]]+Table1[[#This Row],[Shipping Expense]]+Table1[[#This Row],[Amazon fees]]</f>
        <v>0.85</v>
      </c>
      <c r="U495" s="26" t="e">
        <f>P494-T494-#REF!</f>
        <v>#REF!</v>
      </c>
      <c r="V495" s="26">
        <f t="shared" si="75"/>
        <v>39.212919827701811</v>
      </c>
      <c r="W495" s="1"/>
      <c r="X495" s="1">
        <f>Table1[[#This Row],[Unit Price]]*Table1[[#This Row],[Quantity in Stock]]</f>
        <v>0</v>
      </c>
      <c r="Y495" s="20"/>
      <c r="Z495" s="23">
        <f t="shared" si="77"/>
        <v>0</v>
      </c>
      <c r="AA495" s="14"/>
      <c r="AB495" s="1"/>
      <c r="AC495" s="14">
        <f t="shared" si="78"/>
        <v>0</v>
      </c>
      <c r="AD495" s="14">
        <f t="shared" si="79"/>
        <v>0</v>
      </c>
      <c r="AE495" s="14">
        <f t="shared" si="80"/>
        <v>0</v>
      </c>
      <c r="AF495" s="14">
        <f t="shared" si="81"/>
        <v>0</v>
      </c>
      <c r="AG495" s="26">
        <f t="shared" si="76"/>
        <v>0</v>
      </c>
      <c r="AH495" s="1"/>
      <c r="AI495" s="1"/>
      <c r="AJ495" s="1"/>
      <c r="AK495" s="1"/>
      <c r="AL495" s="1"/>
      <c r="AM495" s="1"/>
      <c r="AN495" s="1"/>
      <c r="AO495" s="1"/>
      <c r="AP495" s="1"/>
    </row>
    <row r="496" spans="1:42">
      <c r="A496" s="1"/>
      <c r="B496" s="1"/>
      <c r="C496" s="1"/>
      <c r="D496" s="1"/>
      <c r="E496" s="1"/>
      <c r="F496" s="1"/>
      <c r="G496" s="1"/>
      <c r="H496" s="1"/>
      <c r="I496" s="1"/>
      <c r="J496" s="1"/>
      <c r="K496" s="1"/>
      <c r="L496" s="1"/>
      <c r="M496" s="26"/>
      <c r="N496" s="26"/>
      <c r="O496" s="26"/>
      <c r="P496" s="26">
        <f>Table1[[#This Row],[Real Sell ]]+Table1[[#This Row],[Shipping Income]]</f>
        <v>0</v>
      </c>
      <c r="Q496" s="26"/>
      <c r="R496" s="26"/>
      <c r="S496" s="26">
        <f t="shared" si="83"/>
        <v>0.85</v>
      </c>
      <c r="T496" s="26">
        <f>Table1[[#This Row],[Unit Price]]+Table1[[#This Row],[Shipping Expense]]+Table1[[#This Row],[Amazon fees]]</f>
        <v>0.85</v>
      </c>
      <c r="U496" s="26" t="e">
        <f>P495-T495-#REF!</f>
        <v>#REF!</v>
      </c>
      <c r="V496" s="26">
        <f t="shared" si="75"/>
        <v>39.212919827701811</v>
      </c>
      <c r="W496" s="1"/>
      <c r="X496" s="1">
        <f>Table1[[#This Row],[Unit Price]]*Table1[[#This Row],[Quantity in Stock]]</f>
        <v>0</v>
      </c>
      <c r="Y496" s="20"/>
      <c r="Z496" s="23">
        <f t="shared" si="77"/>
        <v>0</v>
      </c>
      <c r="AA496" s="14"/>
      <c r="AB496" s="1"/>
      <c r="AC496" s="14">
        <f t="shared" si="78"/>
        <v>0</v>
      </c>
      <c r="AD496" s="14">
        <f t="shared" si="79"/>
        <v>0</v>
      </c>
      <c r="AE496" s="14">
        <f t="shared" si="80"/>
        <v>0</v>
      </c>
      <c r="AF496" s="14">
        <f t="shared" si="81"/>
        <v>0</v>
      </c>
      <c r="AG496" s="26">
        <f t="shared" si="76"/>
        <v>0</v>
      </c>
      <c r="AH496" s="1"/>
      <c r="AI496" s="1"/>
      <c r="AJ496" s="1"/>
      <c r="AK496" s="1"/>
      <c r="AL496" s="1"/>
      <c r="AM496" s="1"/>
      <c r="AN496" s="1"/>
      <c r="AO496" s="1"/>
      <c r="AP496" s="1"/>
    </row>
    <row r="497" spans="1:42">
      <c r="A497" s="1"/>
      <c r="B497" s="1"/>
      <c r="C497" s="1"/>
      <c r="D497" s="1"/>
      <c r="E497" s="1"/>
      <c r="F497" s="1"/>
      <c r="G497" s="1"/>
      <c r="H497" s="1"/>
      <c r="I497" s="1"/>
      <c r="J497" s="1"/>
      <c r="K497" s="1"/>
      <c r="L497" s="1"/>
      <c r="M497" s="26"/>
      <c r="N497" s="26"/>
      <c r="O497" s="26"/>
      <c r="P497" s="26">
        <f>Table1[[#This Row],[Real Sell ]]+Table1[[#This Row],[Shipping Income]]</f>
        <v>0</v>
      </c>
      <c r="Q497" s="26"/>
      <c r="R497" s="26"/>
      <c r="S497" s="26">
        <f t="shared" si="83"/>
        <v>0.85</v>
      </c>
      <c r="T497" s="26">
        <f>Table1[[#This Row],[Unit Price]]+Table1[[#This Row],[Shipping Expense]]+Table1[[#This Row],[Amazon fees]]</f>
        <v>0.85</v>
      </c>
      <c r="U497" s="26" t="e">
        <f>P496-T496-#REF!</f>
        <v>#REF!</v>
      </c>
      <c r="V497" s="26">
        <f t="shared" si="75"/>
        <v>42.558563502419844</v>
      </c>
      <c r="W497" s="1"/>
      <c r="X497" s="1">
        <f>Table1[[#This Row],[Unit Price]]*Table1[[#This Row],[Quantity in Stock]]</f>
        <v>0</v>
      </c>
      <c r="Y497" s="20"/>
      <c r="Z497" s="23">
        <f t="shared" si="77"/>
        <v>0</v>
      </c>
      <c r="AA497" s="14"/>
      <c r="AB497" s="1"/>
      <c r="AC497" s="14">
        <f t="shared" si="78"/>
        <v>0</v>
      </c>
      <c r="AD497" s="14">
        <f t="shared" si="79"/>
        <v>0</v>
      </c>
      <c r="AE497" s="14">
        <f t="shared" si="80"/>
        <v>0</v>
      </c>
      <c r="AF497" s="14">
        <f t="shared" si="81"/>
        <v>0</v>
      </c>
      <c r="AG497" s="26">
        <f t="shared" si="76"/>
        <v>0</v>
      </c>
      <c r="AH497" s="1"/>
      <c r="AI497" s="1"/>
      <c r="AJ497" s="1"/>
      <c r="AK497" s="1"/>
      <c r="AL497" s="1"/>
      <c r="AM497" s="1"/>
      <c r="AN497" s="1"/>
      <c r="AO497" s="1"/>
      <c r="AP497" s="1"/>
    </row>
    <row r="498" spans="1:42">
      <c r="A498" s="38" t="s">
        <v>980</v>
      </c>
      <c r="B498" s="38"/>
      <c r="C498" s="38"/>
      <c r="D498" s="38"/>
      <c r="E498" s="38"/>
      <c r="F498" s="34"/>
      <c r="G498" s="34"/>
      <c r="H498" s="34"/>
      <c r="I498" s="34"/>
      <c r="J498" s="34"/>
      <c r="K498" s="34"/>
      <c r="L498" s="34"/>
      <c r="M498" s="35"/>
      <c r="N498" s="35"/>
      <c r="O498" s="35"/>
      <c r="P498" s="35"/>
      <c r="Q498" s="35"/>
      <c r="R498" s="35"/>
      <c r="S498" s="35"/>
      <c r="T498" s="35"/>
      <c r="U498" s="35"/>
      <c r="V498" s="35"/>
      <c r="W498" s="34"/>
      <c r="X498" s="34"/>
      <c r="Y498" s="36"/>
      <c r="Z498" s="36"/>
      <c r="AA498" s="37"/>
      <c r="AB498" s="34"/>
      <c r="AC498" s="34"/>
      <c r="AD498" s="34"/>
      <c r="AE498" s="34"/>
      <c r="AF498" s="34"/>
      <c r="AG498" s="34"/>
      <c r="AH498" s="34"/>
      <c r="AI498" s="34"/>
      <c r="AJ498" s="34"/>
      <c r="AK498" s="34"/>
      <c r="AL498" s="34"/>
      <c r="AM498" s="34"/>
      <c r="AN498" s="34"/>
      <c r="AO498" s="34"/>
      <c r="AP498" s="34"/>
    </row>
    <row r="499" spans="1:42">
      <c r="X499" s="2" t="s">
        <v>981</v>
      </c>
    </row>
  </sheetData>
  <mergeCells count="3">
    <mergeCell ref="A3:AA3"/>
    <mergeCell ref="A1:AH1"/>
    <mergeCell ref="A4:AA4"/>
  </mergeCells>
  <phoneticPr fontId="0" type="noConversion"/>
  <conditionalFormatting sqref="Y7:Z497">
    <cfRule type="expression" dxfId="87" priority="3">
      <formula>AND(W7&lt;=Y7,AH7="")</formula>
    </cfRule>
  </conditionalFormatting>
  <printOptions horizontalCentered="1"/>
  <pageMargins left="0.71" right="0.71" top="0.71" bottom="0.71" header="0.5" footer="0.5"/>
  <pageSetup orientation="portrait" horizontalDpi="4294967292" verticalDpi="4294967292"/>
  <headerFooter alignWithMargins="0">
    <oddFooter>&amp;LInventory List&amp;R&amp;D</oddFooter>
  </headerFooter>
  <tableParts count="1">
    <tablePart r:id="rId1"/>
  </tablePart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Inventory List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Mendel Jacobson</cp:lastModifiedBy>
  <cp:revision/>
  <dcterms:created xsi:type="dcterms:W3CDTF">2001-09-05T18:54:16Z</dcterms:created>
  <dcterms:modified xsi:type="dcterms:W3CDTF">2016-04-08T18:58:08Z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TC060827171033</vt:lpwstr>
  </property>
</Properties>
</file>