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arroso003\Desktop\Caregroup\"/>
    </mc:Choice>
  </mc:AlternateContent>
  <bookViews>
    <workbookView xWindow="0" yWindow="0" windowWidth="19200" windowHeight="6384"/>
  </bookViews>
  <sheets>
    <sheet name="BIDMC (2)" sheetId="1" r:id="rId1"/>
  </sheets>
  <definedNames>
    <definedName name="_xlnm._FilterDatabase" localSheetId="0" hidden="1">'BIDMC (2)'!$A$9:$Y$9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2" i="1" l="1"/>
  <c r="U52" i="1"/>
  <c r="T52" i="1"/>
  <c r="S52" i="1"/>
  <c r="R52" i="1"/>
  <c r="Q52" i="1"/>
  <c r="P52" i="1"/>
  <c r="O52" i="1"/>
  <c r="M52" i="1"/>
  <c r="N52" i="1" s="1"/>
  <c r="L52" i="1"/>
  <c r="K52" i="1"/>
  <c r="J52" i="1"/>
  <c r="I52" i="1"/>
  <c r="H52" i="1"/>
  <c r="G52" i="1"/>
  <c r="F52" i="1"/>
  <c r="E52" i="1"/>
  <c r="D52" i="1"/>
  <c r="C52" i="1"/>
  <c r="B52" i="1"/>
  <c r="V49" i="1"/>
  <c r="U49" i="1"/>
  <c r="T49" i="1"/>
  <c r="S49" i="1"/>
  <c r="R49" i="1"/>
  <c r="Q49" i="1"/>
  <c r="P49" i="1"/>
  <c r="O49" i="1"/>
  <c r="L49" i="1"/>
  <c r="J49" i="1" s="1"/>
  <c r="H49" i="1"/>
  <c r="G49" i="1"/>
  <c r="F49" i="1"/>
  <c r="E49" i="1"/>
  <c r="D49" i="1"/>
  <c r="C49" i="1"/>
  <c r="B49" i="1"/>
  <c r="V46" i="1"/>
  <c r="U46" i="1"/>
  <c r="T46" i="1"/>
  <c r="S46" i="1"/>
  <c r="R46" i="1"/>
  <c r="Q46" i="1"/>
  <c r="P46" i="1"/>
  <c r="O46" i="1"/>
  <c r="L46" i="1"/>
  <c r="M46" i="1" s="1"/>
  <c r="N46" i="1" s="1"/>
  <c r="K46" i="1"/>
  <c r="J46" i="1"/>
  <c r="H46" i="1"/>
  <c r="G46" i="1"/>
  <c r="F46" i="1"/>
  <c r="E46" i="1"/>
  <c r="D46" i="1"/>
  <c r="C46" i="1"/>
  <c r="B46" i="1"/>
  <c r="V43" i="1"/>
  <c r="U43" i="1"/>
  <c r="T43" i="1"/>
  <c r="S43" i="1"/>
  <c r="R43" i="1"/>
  <c r="Q43" i="1"/>
  <c r="P43" i="1"/>
  <c r="O43" i="1"/>
  <c r="L43" i="1"/>
  <c r="J43" i="1" s="1"/>
  <c r="K43" i="1"/>
  <c r="H43" i="1"/>
  <c r="G43" i="1"/>
  <c r="F43" i="1"/>
  <c r="E43" i="1"/>
  <c r="D43" i="1"/>
  <c r="C43" i="1"/>
  <c r="B43" i="1"/>
  <c r="V40" i="1"/>
  <c r="U40" i="1"/>
  <c r="T40" i="1"/>
  <c r="S40" i="1"/>
  <c r="R40" i="1"/>
  <c r="Q40" i="1"/>
  <c r="P40" i="1"/>
  <c r="O40" i="1"/>
  <c r="L40" i="1"/>
  <c r="J40" i="1" s="1"/>
  <c r="K40" i="1"/>
  <c r="H40" i="1"/>
  <c r="G40" i="1"/>
  <c r="F40" i="1"/>
  <c r="E40" i="1"/>
  <c r="D40" i="1"/>
  <c r="C40" i="1"/>
  <c r="B40" i="1"/>
  <c r="V37" i="1"/>
  <c r="U37" i="1"/>
  <c r="T37" i="1"/>
  <c r="S37" i="1"/>
  <c r="R37" i="1"/>
  <c r="Q37" i="1"/>
  <c r="P37" i="1"/>
  <c r="O37" i="1"/>
  <c r="L37" i="1"/>
  <c r="J37" i="1" s="1"/>
  <c r="K37" i="1"/>
  <c r="H37" i="1"/>
  <c r="G37" i="1"/>
  <c r="F37" i="1"/>
  <c r="E37" i="1"/>
  <c r="D37" i="1"/>
  <c r="C37" i="1"/>
  <c r="B37" i="1"/>
  <c r="V34" i="1"/>
  <c r="U34" i="1"/>
  <c r="T34" i="1"/>
  <c r="S34" i="1"/>
  <c r="R34" i="1"/>
  <c r="Q34" i="1"/>
  <c r="P34" i="1"/>
  <c r="O34" i="1"/>
  <c r="L34" i="1"/>
  <c r="K34" i="1" s="1"/>
  <c r="H34" i="1"/>
  <c r="G34" i="1"/>
  <c r="F34" i="1"/>
  <c r="E34" i="1"/>
  <c r="D34" i="1"/>
  <c r="C34" i="1"/>
  <c r="B34" i="1"/>
  <c r="V31" i="1"/>
  <c r="U31" i="1"/>
  <c r="T31" i="1"/>
  <c r="S31" i="1"/>
  <c r="R31" i="1"/>
  <c r="Q31" i="1"/>
  <c r="P31" i="1"/>
  <c r="O31" i="1"/>
  <c r="L31" i="1"/>
  <c r="J31" i="1" s="1"/>
  <c r="K31" i="1"/>
  <c r="H31" i="1"/>
  <c r="G31" i="1"/>
  <c r="F31" i="1"/>
  <c r="E31" i="1"/>
  <c r="D31" i="1"/>
  <c r="C31" i="1"/>
  <c r="B31" i="1"/>
  <c r="V28" i="1"/>
  <c r="U28" i="1"/>
  <c r="T28" i="1"/>
  <c r="S28" i="1"/>
  <c r="R28" i="1"/>
  <c r="Q28" i="1"/>
  <c r="P28" i="1"/>
  <c r="O28" i="1"/>
  <c r="M28" i="1"/>
  <c r="N28" i="1" s="1"/>
  <c r="L28" i="1"/>
  <c r="K28" i="1"/>
  <c r="J28" i="1"/>
  <c r="I28" i="1"/>
  <c r="H28" i="1"/>
  <c r="G28" i="1"/>
  <c r="F28" i="1"/>
  <c r="E28" i="1"/>
  <c r="D28" i="1"/>
  <c r="C28" i="1"/>
  <c r="B28" i="1"/>
  <c r="V25" i="1"/>
  <c r="U25" i="1"/>
  <c r="T25" i="1"/>
  <c r="S25" i="1"/>
  <c r="R25" i="1"/>
  <c r="Q25" i="1"/>
  <c r="P25" i="1"/>
  <c r="O25" i="1"/>
  <c r="L25" i="1"/>
  <c r="J25" i="1" s="1"/>
  <c r="H25" i="1"/>
  <c r="G25" i="1"/>
  <c r="F25" i="1"/>
  <c r="E25" i="1"/>
  <c r="D25" i="1"/>
  <c r="C25" i="1"/>
  <c r="B25" i="1"/>
  <c r="V22" i="1"/>
  <c r="U22" i="1"/>
  <c r="T22" i="1"/>
  <c r="S22" i="1"/>
  <c r="R22" i="1"/>
  <c r="Q22" i="1"/>
  <c r="P22" i="1"/>
  <c r="O22" i="1"/>
  <c r="L22" i="1"/>
  <c r="M22" i="1" s="1"/>
  <c r="N22" i="1" s="1"/>
  <c r="K22" i="1"/>
  <c r="J22" i="1"/>
  <c r="H22" i="1"/>
  <c r="G22" i="1"/>
  <c r="F22" i="1"/>
  <c r="E22" i="1"/>
  <c r="D22" i="1"/>
  <c r="C22" i="1"/>
  <c r="B22" i="1"/>
  <c r="V19" i="1"/>
  <c r="U19" i="1"/>
  <c r="T19" i="1"/>
  <c r="S19" i="1"/>
  <c r="R19" i="1"/>
  <c r="Q19" i="1"/>
  <c r="P19" i="1"/>
  <c r="O19" i="1"/>
  <c r="L19" i="1"/>
  <c r="J19" i="1" s="1"/>
  <c r="K19" i="1"/>
  <c r="H19" i="1"/>
  <c r="G19" i="1"/>
  <c r="F19" i="1"/>
  <c r="E19" i="1"/>
  <c r="D19" i="1"/>
  <c r="C19" i="1"/>
  <c r="B19" i="1"/>
  <c r="V16" i="1"/>
  <c r="U16" i="1"/>
  <c r="T16" i="1"/>
  <c r="S16" i="1"/>
  <c r="R16" i="1"/>
  <c r="Q16" i="1"/>
  <c r="P16" i="1"/>
  <c r="O16" i="1"/>
  <c r="L16" i="1"/>
  <c r="J16" i="1" s="1"/>
  <c r="K16" i="1"/>
  <c r="H16" i="1"/>
  <c r="G16" i="1"/>
  <c r="F16" i="1"/>
  <c r="E16" i="1"/>
  <c r="D16" i="1"/>
  <c r="C16" i="1"/>
  <c r="B16" i="1"/>
  <c r="X14" i="1"/>
  <c r="W14" i="1"/>
  <c r="U14" i="1"/>
  <c r="D14" i="1"/>
  <c r="C14" i="1"/>
  <c r="B14" i="1"/>
  <c r="V12" i="1"/>
  <c r="V14" i="1" s="1"/>
  <c r="U12" i="1"/>
  <c r="T12" i="1"/>
  <c r="T14" i="1" s="1"/>
  <c r="S12" i="1"/>
  <c r="S14" i="1" s="1"/>
  <c r="R12" i="1"/>
  <c r="R14" i="1" s="1"/>
  <c r="Q12" i="1"/>
  <c r="Q14" i="1" s="1"/>
  <c r="P12" i="1"/>
  <c r="P14" i="1" s="1"/>
  <c r="O12" i="1"/>
  <c r="O14" i="1" s="1"/>
  <c r="L12" i="1"/>
  <c r="L14" i="1" s="1"/>
  <c r="K12" i="1"/>
  <c r="K14" i="1" s="1"/>
  <c r="J12" i="1"/>
  <c r="J14" i="1" s="1"/>
  <c r="H12" i="1"/>
  <c r="H14" i="1" s="1"/>
  <c r="G12" i="1"/>
  <c r="G14" i="1" s="1"/>
  <c r="F12" i="1"/>
  <c r="F14" i="1" s="1"/>
  <c r="E12" i="1"/>
  <c r="E14" i="1" s="1"/>
  <c r="I34" i="1" l="1"/>
  <c r="M34" i="1"/>
  <c r="N34" i="1" s="1"/>
  <c r="I16" i="1"/>
  <c r="M16" i="1"/>
  <c r="N16" i="1" s="1"/>
  <c r="J34" i="1"/>
  <c r="I40" i="1"/>
  <c r="M40" i="1"/>
  <c r="N40" i="1" s="1"/>
  <c r="I22" i="1"/>
  <c r="K25" i="1"/>
  <c r="I46" i="1"/>
  <c r="K49" i="1"/>
  <c r="M25" i="1"/>
  <c r="N25" i="1" s="1"/>
  <c r="M31" i="1"/>
  <c r="N31" i="1" s="1"/>
  <c r="I37" i="1"/>
  <c r="M37" i="1"/>
  <c r="N37" i="1" s="1"/>
  <c r="I43" i="1"/>
  <c r="M43" i="1"/>
  <c r="N43" i="1" s="1"/>
  <c r="I49" i="1"/>
  <c r="M49" i="1"/>
  <c r="N49" i="1" s="1"/>
  <c r="I19" i="1"/>
  <c r="M19" i="1"/>
  <c r="N19" i="1" s="1"/>
  <c r="I25" i="1"/>
  <c r="I31" i="1"/>
  <c r="I12" i="1"/>
  <c r="I14" i="1" s="1"/>
  <c r="M12" i="1"/>
  <c r="M14" i="1" l="1"/>
  <c r="N12" i="1"/>
  <c r="N14" i="1" s="1"/>
</calcChain>
</file>

<file path=xl/sharedStrings.xml><?xml version="1.0" encoding="utf-8"?>
<sst xmlns="http://schemas.openxmlformats.org/spreadsheetml/2006/main" count="178" uniqueCount="45">
  <si>
    <t>Planning Process</t>
  </si>
  <si>
    <t xml:space="preserve">Field Work </t>
  </si>
  <si>
    <t>Reporting Process</t>
  </si>
  <si>
    <t>Audit Committee</t>
  </si>
  <si>
    <t xml:space="preserve">Projected and actual </t>
  </si>
  <si>
    <t xml:space="preserve">Pre kick-off call with specialist for audit. </t>
  </si>
  <si>
    <t>Draft Scope</t>
  </si>
  <si>
    <t>Kickoff Meeting with Client</t>
  </si>
  <si>
    <t>Complet Scoping Documents: Audit Scope and objectives , Audit Approach, Timinig</t>
  </si>
  <si>
    <t xml:space="preserve">Final Scope documents </t>
  </si>
  <si>
    <t xml:space="preserve">Draft Report </t>
  </si>
  <si>
    <t>Document Request List Sent to Client</t>
  </si>
  <si>
    <t>Setup all client meetings / interviews</t>
  </si>
  <si>
    <t xml:space="preserve">Issue request lists </t>
  </si>
  <si>
    <t xml:space="preserve">Setup weekly status calls </t>
  </si>
  <si>
    <t xml:space="preserve">Setting up Field work </t>
  </si>
  <si>
    <t xml:space="preserve">Fielwork completed </t>
  </si>
  <si>
    <t xml:space="preserve">Fieldwork Closing Meeting </t>
  </si>
  <si>
    <t xml:space="preserve">Draft Report Prepared </t>
  </si>
  <si>
    <t>Final Reviewed Draft Report - Internal</t>
  </si>
  <si>
    <t>PwC shares draft report with client stakeholders / Discusses report content with client stakeholders</t>
  </si>
  <si>
    <t>Management provides feedback on report, including Management’s responses</t>
  </si>
  <si>
    <t>Finalized report &amp; responses shared with VP owner</t>
  </si>
  <si>
    <t>Finalize Report</t>
  </si>
  <si>
    <t>Report Shared with COO/ CFO</t>
  </si>
  <si>
    <t>Pre-BCAR Meeting</t>
  </si>
  <si>
    <t>BCAR Mailing</t>
  </si>
  <si>
    <t>BCAR Meeting</t>
  </si>
  <si>
    <t>Specialist on BCAR meeting invite?</t>
  </si>
  <si>
    <t xml:space="preserve">Projected </t>
  </si>
  <si>
    <t xml:space="preserve">Actual </t>
  </si>
  <si>
    <t xml:space="preserve"> 10/8/2015</t>
  </si>
  <si>
    <t xml:space="preserve"> 10/8/15</t>
  </si>
  <si>
    <t xml:space="preserve"> 
11/2/2015</t>
  </si>
  <si>
    <t>Not yet started</t>
  </si>
  <si>
    <t>Complete - 10/8/15</t>
  </si>
  <si>
    <t>Complete</t>
  </si>
  <si>
    <t xml:space="preserve">
11/17/2015</t>
  </si>
  <si>
    <t>Projected</t>
  </si>
  <si>
    <t>In progress</t>
  </si>
  <si>
    <t>10/29/15</t>
  </si>
  <si>
    <t>Completed 11/9/15</t>
  </si>
  <si>
    <t>January (TBD)</t>
  </si>
  <si>
    <t>Not yet scheduled</t>
  </si>
  <si>
    <t>Complete
11/17/15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</si>
</sst>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6" x14ac:knownFonts="1">
    <font>
      <sz val="11"/>
      <color rgb="FF000000"/>
      <name val="Calibri"/>
      <family val="2"/>
      <scheme val="minor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C5656"/>
        <bgColor indexed="64"/>
      </patternFill>
    </fill>
    <fill>
      <patternFill patternType="solid">
        <fgColor rgb="FFB684E4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8" xfId="0" quotePrefix="1" applyNumberFormat="1" applyFont="1" applyFill="1" applyBorder="1" applyAlignment="1">
      <alignment horizontal="center" vertical="center" wrapText="1"/>
    </xf>
    <xf numFmtId="14" fontId="2" fillId="2" borderId="9" xfId="0" quotePrefix="1" applyNumberFormat="1" applyFont="1" applyFill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64" fontId="2" fillId="2" borderId="1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14" fontId="4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14" fontId="2" fillId="10" borderId="1" xfId="0" quotePrefix="1" applyNumberFormat="1" applyFont="1" applyFill="1" applyBorder="1" applyAlignment="1">
      <alignment horizontal="center" vertical="center"/>
    </xf>
    <xf numFmtId="14" fontId="2" fillId="10" borderId="1" xfId="0" applyNumberFormat="1" applyFont="1" applyFill="1" applyBorder="1" applyAlignment="1">
      <alignment horizontal="center" vertical="center"/>
    </xf>
    <xf numFmtId="164" fontId="2" fillId="10" borderId="1" xfId="0" quotePrefix="1" applyNumberFormat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14" fontId="2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14" fontId="5" fillId="1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" fontId="2" fillId="2" borderId="1" xfId="0" quotePrefix="1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6" fontId="2" fillId="10" borderId="1" xfId="0" quotePrefix="1" applyNumberFormat="1" applyFont="1" applyFill="1" applyBorder="1" applyAlignment="1">
      <alignment horizontal="center" vertical="center"/>
    </xf>
    <xf numFmtId="14" fontId="5" fillId="1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10" borderId="9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5" fontId="2" fillId="2" borderId="1" xfId="0" quotePrefix="1" applyNumberFormat="1" applyFont="1" applyFill="1" applyBorder="1" applyAlignment="1">
      <alignment horizontal="center" vertical="center" wrapText="1"/>
    </xf>
    <xf numFmtId="15" fontId="2" fillId="10" borderId="1" xfId="0" quotePrefix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4"/>
  <sheetViews>
    <sheetView tabSelected="1" topLeftCell="R15" zoomScaleNormal="100" workbookViewId="0">
      <selection activeCell="Z27" sqref="Z27"/>
    </sheetView>
  </sheetViews>
  <sheetFormatPr defaultColWidth="9.109375" defaultRowHeight="13.8" x14ac:dyDescent="0.3"/>
  <cols>
    <col min="1" max="1" width="12.109375" style="2" customWidth="1"/>
    <col min="2" max="2" width="30.77734375" style="1" bestFit="1" customWidth="1"/>
    <col min="3" max="3" width="16.44140625" style="1" customWidth="1"/>
    <col min="4" max="6" width="19.88671875" style="1" customWidth="1"/>
    <col min="7" max="7" width="17" style="1" customWidth="1"/>
    <col min="8" max="12" width="19.21875" style="1" customWidth="1"/>
    <col min="13" max="13" width="20" style="2" customWidth="1"/>
    <col min="14" max="15" width="15" style="1" customWidth="1"/>
    <col min="16" max="16" width="16.5546875" style="1" customWidth="1"/>
    <col min="17" max="17" width="28.21875" style="1" customWidth="1"/>
    <col min="18" max="19" width="17" style="1" customWidth="1"/>
    <col min="20" max="20" width="15.109375" style="1" customWidth="1"/>
    <col min="21" max="21" width="31.44140625" style="1" bestFit="1" customWidth="1"/>
    <col min="22" max="22" width="31.44140625" style="1" customWidth="1"/>
    <col min="23" max="23" width="13" style="1" customWidth="1"/>
    <col min="24" max="24" width="16" style="1" customWidth="1"/>
    <col min="25" max="25" width="14.44140625" style="1" customWidth="1"/>
    <col min="26" max="16384" width="9.109375" style="2"/>
  </cols>
  <sheetData>
    <row r="1" spans="1:25" x14ac:dyDescent="0.3">
      <c r="M1" s="3"/>
    </row>
    <row r="2" spans="1:25" x14ac:dyDescent="0.3">
      <c r="M2" s="3"/>
    </row>
    <row r="3" spans="1:25" x14ac:dyDescent="0.3">
      <c r="M3" s="3"/>
    </row>
    <row r="5" spans="1:25" ht="118.5" customHeight="1" x14ac:dyDescent="0.3">
      <c r="A5" s="4"/>
    </row>
    <row r="7" spans="1:25" ht="14.4" thickBot="1" x14ac:dyDescent="0.35"/>
    <row r="8" spans="1:25" ht="29.4" customHeight="1" x14ac:dyDescent="0.3">
      <c r="B8" s="5" t="s">
        <v>0</v>
      </c>
      <c r="C8" s="6"/>
      <c r="D8" s="6"/>
      <c r="E8" s="6"/>
      <c r="F8" s="6"/>
      <c r="G8" s="6"/>
      <c r="H8" s="7"/>
      <c r="I8" s="8" t="s">
        <v>1</v>
      </c>
      <c r="J8" s="9"/>
      <c r="K8" s="9"/>
      <c r="L8" s="9"/>
      <c r="M8" s="9"/>
      <c r="N8" s="9"/>
      <c r="O8" s="10" t="s">
        <v>2</v>
      </c>
      <c r="P8" s="10"/>
      <c r="Q8" s="10"/>
      <c r="R8" s="10"/>
      <c r="S8" s="10"/>
      <c r="T8" s="10"/>
      <c r="U8" s="10"/>
      <c r="V8" s="11" t="s">
        <v>3</v>
      </c>
      <c r="W8" s="11"/>
      <c r="X8" s="11"/>
      <c r="Y8" s="11"/>
    </row>
    <row r="9" spans="1:25" ht="69" customHeight="1" x14ac:dyDescent="0.3">
      <c r="A9" s="12" t="s">
        <v>4</v>
      </c>
      <c r="B9" s="13" t="s">
        <v>5</v>
      </c>
      <c r="C9" s="13" t="s">
        <v>6</v>
      </c>
      <c r="D9" s="13" t="s">
        <v>7</v>
      </c>
      <c r="E9" s="14" t="s">
        <v>8</v>
      </c>
      <c r="F9" s="13" t="s">
        <v>9</v>
      </c>
      <c r="G9" s="13" t="s">
        <v>10</v>
      </c>
      <c r="H9" s="13" t="s">
        <v>11</v>
      </c>
      <c r="I9" s="15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17</v>
      </c>
      <c r="O9" s="16" t="s">
        <v>18</v>
      </c>
      <c r="P9" s="16" t="s">
        <v>19</v>
      </c>
      <c r="Q9" s="16" t="s">
        <v>20</v>
      </c>
      <c r="R9" s="16" t="s">
        <v>21</v>
      </c>
      <c r="S9" s="16" t="s">
        <v>22</v>
      </c>
      <c r="T9" s="16" t="s">
        <v>23</v>
      </c>
      <c r="U9" s="16" t="s">
        <v>24</v>
      </c>
      <c r="V9" s="17" t="s">
        <v>25</v>
      </c>
      <c r="W9" s="17" t="s">
        <v>26</v>
      </c>
      <c r="X9" s="17" t="s">
        <v>27</v>
      </c>
      <c r="Y9" s="17" t="s">
        <v>28</v>
      </c>
    </row>
    <row r="10" spans="1:25" ht="25.2" customHeight="1" x14ac:dyDescent="0.3">
      <c r="A10" s="12"/>
      <c r="B10" s="18">
        <v>42363</v>
      </c>
      <c r="C10" s="13"/>
      <c r="D10" s="13"/>
      <c r="E10" s="19"/>
      <c r="F10" s="20"/>
      <c r="G10" s="13"/>
      <c r="H10" s="13"/>
      <c r="I10" s="15"/>
      <c r="J10" s="15"/>
      <c r="K10" s="15"/>
      <c r="L10" s="15"/>
      <c r="M10" s="15"/>
      <c r="N10" s="15"/>
      <c r="O10" s="16"/>
      <c r="P10" s="16"/>
      <c r="Q10" s="16"/>
      <c r="R10" s="16"/>
      <c r="S10" s="16"/>
      <c r="T10" s="16"/>
      <c r="U10" s="16"/>
      <c r="V10" s="17"/>
      <c r="W10" s="17"/>
      <c r="X10" s="17"/>
      <c r="Y10" s="17"/>
    </row>
    <row r="11" spans="1:25" ht="26.4" customHeight="1" x14ac:dyDescent="0.3">
      <c r="A11" s="12"/>
      <c r="B11" s="18">
        <v>42285</v>
      </c>
      <c r="C11" s="13"/>
      <c r="D11" s="13"/>
      <c r="E11" s="19"/>
      <c r="F11" s="20"/>
      <c r="G11" s="13"/>
      <c r="H11" s="13"/>
      <c r="I11" s="15"/>
      <c r="J11" s="15"/>
      <c r="K11" s="15"/>
      <c r="L11" s="15"/>
      <c r="M11" s="15"/>
      <c r="N11" s="15"/>
      <c r="O11" s="16"/>
      <c r="P11" s="16"/>
      <c r="Q11" s="16"/>
      <c r="R11" s="16"/>
      <c r="S11" s="16"/>
      <c r="T11" s="16"/>
      <c r="U11" s="16"/>
      <c r="V11" s="17"/>
      <c r="W11" s="17"/>
      <c r="X11" s="17"/>
      <c r="Y11" s="17"/>
    </row>
    <row r="12" spans="1:25" ht="14.4" customHeight="1" x14ac:dyDescent="0.3">
      <c r="A12" s="21" t="s">
        <v>29</v>
      </c>
      <c r="B12" s="22">
        <v>42333</v>
      </c>
      <c r="C12" s="22">
        <v>42354</v>
      </c>
      <c r="D12" s="22">
        <v>42347</v>
      </c>
      <c r="E12" s="23">
        <f>X12-70</f>
        <v>42361</v>
      </c>
      <c r="F12" s="24">
        <f>X12-70</f>
        <v>42361</v>
      </c>
      <c r="G12" s="25">
        <f>X12-70</f>
        <v>42361</v>
      </c>
      <c r="H12" s="25">
        <f>X12-70</f>
        <v>42361</v>
      </c>
      <c r="I12" s="26">
        <f>L12-21</f>
        <v>42340</v>
      </c>
      <c r="J12" s="26">
        <f>L12-21</f>
        <v>42340</v>
      </c>
      <c r="K12" s="26">
        <f>L12-21</f>
        <v>42340</v>
      </c>
      <c r="L12" s="26">
        <f>X12- 70</f>
        <v>42361</v>
      </c>
      <c r="M12" s="26">
        <f>L12+14</f>
        <v>42375</v>
      </c>
      <c r="N12" s="26">
        <f>M12+3</f>
        <v>42378</v>
      </c>
      <c r="O12" s="26">
        <f>X12-49</f>
        <v>42382</v>
      </c>
      <c r="P12" s="22">
        <f>X12-42</f>
        <v>42389</v>
      </c>
      <c r="Q12" s="22">
        <f>X12-42</f>
        <v>42389</v>
      </c>
      <c r="R12" s="25">
        <f>X12-28</f>
        <v>42403</v>
      </c>
      <c r="S12" s="25">
        <f>X12-28</f>
        <v>42403</v>
      </c>
      <c r="T12" s="25">
        <f>W12-14</f>
        <v>42410</v>
      </c>
      <c r="U12" s="25">
        <f>X12-21</f>
        <v>42410</v>
      </c>
      <c r="V12" s="25">
        <f>X12-21</f>
        <v>42410</v>
      </c>
      <c r="W12" s="26">
        <v>42424</v>
      </c>
      <c r="X12" s="27">
        <v>42431</v>
      </c>
      <c r="Y12" s="28"/>
    </row>
    <row r="13" spans="1:25" ht="37.799999999999997" customHeight="1" x14ac:dyDescent="0.3">
      <c r="A13" s="1" t="s">
        <v>30</v>
      </c>
      <c r="B13" s="18" t="s">
        <v>31</v>
      </c>
      <c r="C13" s="18" t="s">
        <v>32</v>
      </c>
      <c r="D13" s="18" t="s">
        <v>33</v>
      </c>
      <c r="E13" s="18"/>
      <c r="F13" s="18"/>
      <c r="G13" s="18" t="s">
        <v>34</v>
      </c>
      <c r="H13" s="18" t="s">
        <v>35</v>
      </c>
      <c r="I13" s="18"/>
      <c r="J13" s="18"/>
      <c r="K13" s="18"/>
      <c r="L13" s="18"/>
      <c r="M13" s="18"/>
      <c r="N13" s="18"/>
      <c r="O13" s="18"/>
      <c r="P13" s="18" t="s">
        <v>34</v>
      </c>
      <c r="Q13" s="18" t="s">
        <v>34</v>
      </c>
      <c r="R13" s="18" t="s">
        <v>34</v>
      </c>
      <c r="S13" s="18"/>
      <c r="T13" s="18" t="s">
        <v>34</v>
      </c>
      <c r="U13" s="18"/>
      <c r="V13" s="18">
        <v>42423</v>
      </c>
      <c r="W13" s="18">
        <v>42424</v>
      </c>
      <c r="X13" s="18">
        <v>42431</v>
      </c>
      <c r="Y13" s="29"/>
    </row>
    <row r="14" spans="1:25" ht="37.799999999999997" customHeight="1" x14ac:dyDescent="0.3">
      <c r="A14" s="1"/>
      <c r="B14" s="22" t="b">
        <f>IF(B13&lt;B12,TRUE )</f>
        <v>0</v>
      </c>
      <c r="C14" s="22" t="b">
        <f t="shared" ref="C14:X14" si="0">IF(C13&lt;C12,TRUE )</f>
        <v>0</v>
      </c>
      <c r="D14" s="22" t="b">
        <f t="shared" si="0"/>
        <v>0</v>
      </c>
      <c r="E14" s="22" t="b">
        <f t="shared" si="0"/>
        <v>1</v>
      </c>
      <c r="F14" s="22" t="b">
        <f t="shared" si="0"/>
        <v>1</v>
      </c>
      <c r="G14" s="22" t="b">
        <f t="shared" si="0"/>
        <v>0</v>
      </c>
      <c r="H14" s="22" t="b">
        <f t="shared" si="0"/>
        <v>0</v>
      </c>
      <c r="I14" s="22" t="b">
        <f t="shared" si="0"/>
        <v>1</v>
      </c>
      <c r="J14" s="22" t="b">
        <f t="shared" si="0"/>
        <v>1</v>
      </c>
      <c r="K14" s="22" t="b">
        <f t="shared" si="0"/>
        <v>1</v>
      </c>
      <c r="L14" s="22" t="b">
        <f t="shared" si="0"/>
        <v>1</v>
      </c>
      <c r="M14" s="22" t="b">
        <f t="shared" si="0"/>
        <v>1</v>
      </c>
      <c r="N14" s="22" t="b">
        <f t="shared" si="0"/>
        <v>1</v>
      </c>
      <c r="O14" s="22" t="b">
        <f t="shared" si="0"/>
        <v>1</v>
      </c>
      <c r="P14" s="22" t="b">
        <f t="shared" si="0"/>
        <v>0</v>
      </c>
      <c r="Q14" s="22" t="b">
        <f t="shared" si="0"/>
        <v>0</v>
      </c>
      <c r="R14" s="22" t="b">
        <f t="shared" si="0"/>
        <v>0</v>
      </c>
      <c r="S14" s="22" t="b">
        <f t="shared" si="0"/>
        <v>1</v>
      </c>
      <c r="T14" s="22" t="b">
        <f t="shared" si="0"/>
        <v>0</v>
      </c>
      <c r="U14" s="22" t="b">
        <f t="shared" si="0"/>
        <v>1</v>
      </c>
      <c r="V14" s="22" t="b">
        <f t="shared" si="0"/>
        <v>0</v>
      </c>
      <c r="W14" s="22" t="b">
        <f t="shared" si="0"/>
        <v>0</v>
      </c>
      <c r="X14" s="22" t="b">
        <f t="shared" si="0"/>
        <v>0</v>
      </c>
      <c r="Y14" s="29"/>
    </row>
    <row r="15" spans="1:25" ht="14.4" customHeight="1" x14ac:dyDescent="0.3">
      <c r="A15" s="32"/>
      <c r="B15" s="31"/>
      <c r="C15" s="32"/>
      <c r="D15" s="33"/>
      <c r="E15" s="33"/>
      <c r="F15" s="33"/>
      <c r="G15" s="31"/>
      <c r="H15" s="32"/>
      <c r="I15" s="32"/>
      <c r="J15" s="32"/>
      <c r="K15" s="32"/>
      <c r="L15" s="34"/>
      <c r="M15" s="34"/>
      <c r="N15" s="31"/>
      <c r="O15" s="31"/>
      <c r="P15" s="31"/>
      <c r="Q15" s="31"/>
      <c r="R15" s="31"/>
      <c r="S15" s="31"/>
      <c r="T15" s="31"/>
      <c r="U15" s="31"/>
      <c r="V15" s="35"/>
      <c r="W15" s="36"/>
      <c r="X15" s="37"/>
      <c r="Y15" s="31"/>
    </row>
    <row r="16" spans="1:25" ht="14.4" customHeight="1" x14ac:dyDescent="0.3">
      <c r="A16" s="21" t="s">
        <v>29</v>
      </c>
      <c r="B16" s="22">
        <f>X16-98</f>
        <v>42333</v>
      </c>
      <c r="C16" s="22">
        <f>X16-77</f>
        <v>42354</v>
      </c>
      <c r="D16" s="22">
        <f>X16-84</f>
        <v>42347</v>
      </c>
      <c r="E16" s="23">
        <f>X16-70</f>
        <v>42361</v>
      </c>
      <c r="F16" s="24">
        <f>X16-70</f>
        <v>42361</v>
      </c>
      <c r="G16" s="25">
        <f>X16-70</f>
        <v>42361</v>
      </c>
      <c r="H16" s="25">
        <f>X16-70</f>
        <v>42361</v>
      </c>
      <c r="I16" s="26">
        <f>L16-21</f>
        <v>42340</v>
      </c>
      <c r="J16" s="26">
        <f>L16-21</f>
        <v>42340</v>
      </c>
      <c r="K16" s="26">
        <f>L16-21</f>
        <v>42340</v>
      </c>
      <c r="L16" s="26">
        <f>X16- 70</f>
        <v>42361</v>
      </c>
      <c r="M16" s="26">
        <f>L16+14</f>
        <v>42375</v>
      </c>
      <c r="N16" s="26">
        <f>M16+3</f>
        <v>42378</v>
      </c>
      <c r="O16" s="26">
        <f>X16-49</f>
        <v>42382</v>
      </c>
      <c r="P16" s="22">
        <f>X16-42</f>
        <v>42389</v>
      </c>
      <c r="Q16" s="22">
        <f>X16-42</f>
        <v>42389</v>
      </c>
      <c r="R16" s="25">
        <f>X16-28</f>
        <v>42403</v>
      </c>
      <c r="S16" s="25">
        <f>X16-28</f>
        <v>42403</v>
      </c>
      <c r="T16" s="25">
        <f>W16-14</f>
        <v>42410</v>
      </c>
      <c r="U16" s="25">
        <f>X16-21</f>
        <v>42410</v>
      </c>
      <c r="V16" s="25">
        <f>X16-21</f>
        <v>42410</v>
      </c>
      <c r="W16" s="26">
        <v>42424</v>
      </c>
      <c r="X16" s="27">
        <v>42431</v>
      </c>
      <c r="Y16" s="29"/>
    </row>
    <row r="17" spans="1:25" ht="27.6" x14ac:dyDescent="0.3">
      <c r="A17" s="1" t="s">
        <v>30</v>
      </c>
      <c r="B17" s="30" t="s">
        <v>36</v>
      </c>
      <c r="C17" s="30" t="s">
        <v>36</v>
      </c>
      <c r="D17" s="22" t="s">
        <v>37</v>
      </c>
      <c r="E17" s="22"/>
      <c r="F17" s="38"/>
      <c r="G17" s="30" t="s">
        <v>34</v>
      </c>
      <c r="H17" s="30" t="s">
        <v>34</v>
      </c>
      <c r="I17" s="30"/>
      <c r="J17" s="30"/>
      <c r="K17" s="30"/>
      <c r="L17" s="30"/>
      <c r="M17" s="39"/>
      <c r="N17" s="30"/>
      <c r="O17" s="30"/>
      <c r="P17" s="30" t="s">
        <v>34</v>
      </c>
      <c r="Q17" s="30" t="s">
        <v>34</v>
      </c>
      <c r="R17" s="30" t="s">
        <v>34</v>
      </c>
      <c r="S17" s="30"/>
      <c r="T17" s="30" t="s">
        <v>34</v>
      </c>
      <c r="U17" s="30"/>
      <c r="V17" s="40">
        <v>42423</v>
      </c>
      <c r="W17" s="26">
        <v>42424</v>
      </c>
      <c r="X17" s="27">
        <v>42431</v>
      </c>
      <c r="Y17" s="29"/>
    </row>
    <row r="18" spans="1:25" x14ac:dyDescent="0.3">
      <c r="A18" s="41"/>
      <c r="B18" s="31"/>
      <c r="C18" s="31"/>
      <c r="D18" s="42"/>
      <c r="E18" s="42"/>
      <c r="F18" s="42"/>
      <c r="G18" s="31"/>
      <c r="H18" s="31"/>
      <c r="I18" s="31"/>
      <c r="J18" s="31"/>
      <c r="K18" s="31"/>
      <c r="L18" s="43"/>
      <c r="M18" s="44"/>
      <c r="N18" s="31"/>
      <c r="O18" s="31"/>
      <c r="P18" s="31"/>
      <c r="Q18" s="31"/>
      <c r="R18" s="31"/>
      <c r="S18" s="31"/>
      <c r="T18" s="31"/>
      <c r="U18" s="31"/>
      <c r="V18" s="35"/>
      <c r="W18" s="36"/>
      <c r="X18" s="37"/>
      <c r="Y18" s="31"/>
    </row>
    <row r="19" spans="1:25" ht="32.4" customHeight="1" x14ac:dyDescent="0.3">
      <c r="A19" s="21" t="s">
        <v>38</v>
      </c>
      <c r="B19" s="22">
        <f>X19-98</f>
        <v>42333</v>
      </c>
      <c r="C19" s="22">
        <f>X19-77</f>
        <v>42354</v>
      </c>
      <c r="D19" s="22">
        <f>X19-84</f>
        <v>42347</v>
      </c>
      <c r="E19" s="23">
        <f>X19-70</f>
        <v>42361</v>
      </c>
      <c r="F19" s="24">
        <f>X19-70</f>
        <v>42361</v>
      </c>
      <c r="G19" s="25">
        <f>X19-70</f>
        <v>42361</v>
      </c>
      <c r="H19" s="25">
        <f>X19-70</f>
        <v>42361</v>
      </c>
      <c r="I19" s="26">
        <f>L19-21</f>
        <v>42340</v>
      </c>
      <c r="J19" s="26">
        <f>L19-21</f>
        <v>42340</v>
      </c>
      <c r="K19" s="26">
        <f>L19-21</f>
        <v>42340</v>
      </c>
      <c r="L19" s="26">
        <f>X19- 70</f>
        <v>42361</v>
      </c>
      <c r="M19" s="26">
        <f>L19+14</f>
        <v>42375</v>
      </c>
      <c r="N19" s="26">
        <f>M19+3</f>
        <v>42378</v>
      </c>
      <c r="O19" s="26">
        <f>X19-49</f>
        <v>42382</v>
      </c>
      <c r="P19" s="22">
        <f>X19-42</f>
        <v>42389</v>
      </c>
      <c r="Q19" s="22">
        <f>X19-42</f>
        <v>42389</v>
      </c>
      <c r="R19" s="25">
        <f>X19-28</f>
        <v>42403</v>
      </c>
      <c r="S19" s="25">
        <f>X19-28</f>
        <v>42403</v>
      </c>
      <c r="T19" s="25">
        <f>W19-14</f>
        <v>42410</v>
      </c>
      <c r="U19" s="25">
        <f>X19-21</f>
        <v>42410</v>
      </c>
      <c r="V19" s="25">
        <f>X19-21</f>
        <v>42410</v>
      </c>
      <c r="W19" s="26">
        <v>42424</v>
      </c>
      <c r="X19" s="27">
        <v>42431</v>
      </c>
      <c r="Y19" s="29"/>
    </row>
    <row r="20" spans="1:25" ht="36" customHeight="1" x14ac:dyDescent="0.3">
      <c r="A20" s="1" t="s">
        <v>30</v>
      </c>
      <c r="B20" s="30" t="s">
        <v>36</v>
      </c>
      <c r="C20" s="30" t="s">
        <v>39</v>
      </c>
      <c r="D20" s="26">
        <v>42341</v>
      </c>
      <c r="E20" s="26"/>
      <c r="F20" s="38"/>
      <c r="G20" s="30" t="s">
        <v>34</v>
      </c>
      <c r="H20" s="30" t="s">
        <v>34</v>
      </c>
      <c r="I20" s="30"/>
      <c r="J20" s="30"/>
      <c r="K20" s="30"/>
      <c r="L20" s="30"/>
      <c r="M20" s="45"/>
      <c r="N20" s="30"/>
      <c r="O20" s="30"/>
      <c r="P20" s="30" t="s">
        <v>34</v>
      </c>
      <c r="Q20" s="30" t="s">
        <v>34</v>
      </c>
      <c r="R20" s="30" t="s">
        <v>34</v>
      </c>
      <c r="S20" s="30"/>
      <c r="T20" s="30" t="s">
        <v>34</v>
      </c>
      <c r="U20" s="30"/>
      <c r="V20" s="40">
        <v>42423</v>
      </c>
      <c r="W20" s="26">
        <v>42424</v>
      </c>
      <c r="X20" s="27">
        <v>42431</v>
      </c>
      <c r="Y20" s="29"/>
    </row>
    <row r="21" spans="1:25" ht="10.8" customHeight="1" x14ac:dyDescent="0.3">
      <c r="A21" s="41"/>
      <c r="B21" s="31"/>
      <c r="C21" s="31"/>
      <c r="D21" s="36"/>
      <c r="E21" s="36"/>
      <c r="F21" s="36"/>
      <c r="G21" s="31"/>
      <c r="H21" s="31"/>
      <c r="I21" s="31"/>
      <c r="J21" s="31"/>
      <c r="K21" s="31"/>
      <c r="L21" s="43"/>
      <c r="M21" s="43"/>
      <c r="N21" s="31"/>
      <c r="O21" s="31"/>
      <c r="P21" s="31"/>
      <c r="Q21" s="31"/>
      <c r="R21" s="31"/>
      <c r="S21" s="31"/>
      <c r="T21" s="31"/>
      <c r="U21" s="31"/>
      <c r="V21" s="35"/>
      <c r="W21" s="36"/>
      <c r="X21" s="37"/>
      <c r="Y21" s="31"/>
    </row>
    <row r="22" spans="1:25" ht="14.4" customHeight="1" x14ac:dyDescent="0.3">
      <c r="A22" s="21" t="s">
        <v>29</v>
      </c>
      <c r="B22" s="22">
        <f>X22-98</f>
        <v>42333</v>
      </c>
      <c r="C22" s="22">
        <f>X22-77</f>
        <v>42354</v>
      </c>
      <c r="D22" s="22">
        <f>X22-84</f>
        <v>42347</v>
      </c>
      <c r="E22" s="23">
        <f>X22-70</f>
        <v>42361</v>
      </c>
      <c r="F22" s="24">
        <f>X22-70</f>
        <v>42361</v>
      </c>
      <c r="G22" s="25">
        <f>X22-70</f>
        <v>42361</v>
      </c>
      <c r="H22" s="25">
        <f>X22-70</f>
        <v>42361</v>
      </c>
      <c r="I22" s="26">
        <f>L22-21</f>
        <v>42340</v>
      </c>
      <c r="J22" s="26">
        <f>L22-21</f>
        <v>42340</v>
      </c>
      <c r="K22" s="26">
        <f>L22-21</f>
        <v>42340</v>
      </c>
      <c r="L22" s="26">
        <f>X22- 70</f>
        <v>42361</v>
      </c>
      <c r="M22" s="26">
        <f>L22+14</f>
        <v>42375</v>
      </c>
      <c r="N22" s="26">
        <f>M22+3</f>
        <v>42378</v>
      </c>
      <c r="O22" s="26">
        <f>X22-49</f>
        <v>42382</v>
      </c>
      <c r="P22" s="22">
        <f>X22-42</f>
        <v>42389</v>
      </c>
      <c r="Q22" s="22">
        <f>X22-42</f>
        <v>42389</v>
      </c>
      <c r="R22" s="25">
        <f>X22-28</f>
        <v>42403</v>
      </c>
      <c r="S22" s="25">
        <f>X22-28</f>
        <v>42403</v>
      </c>
      <c r="T22" s="25">
        <f>W22-14</f>
        <v>42410</v>
      </c>
      <c r="U22" s="25">
        <f>X22-21</f>
        <v>42410</v>
      </c>
      <c r="V22" s="25">
        <f>X22-21</f>
        <v>42410</v>
      </c>
      <c r="W22" s="26">
        <v>42424</v>
      </c>
      <c r="X22" s="27">
        <v>42431</v>
      </c>
      <c r="Y22" s="29"/>
    </row>
    <row r="23" spans="1:25" ht="56.25" customHeight="1" x14ac:dyDescent="0.3">
      <c r="A23" s="1" t="s">
        <v>30</v>
      </c>
      <c r="B23" s="30" t="s">
        <v>36</v>
      </c>
      <c r="C23" s="30" t="s">
        <v>36</v>
      </c>
      <c r="D23" s="46" t="s">
        <v>40</v>
      </c>
      <c r="E23" s="46"/>
      <c r="F23" s="38"/>
      <c r="G23" s="30" t="s">
        <v>34</v>
      </c>
      <c r="H23" s="21" t="s">
        <v>41</v>
      </c>
      <c r="I23" s="21"/>
      <c r="J23" s="21"/>
      <c r="K23" s="21"/>
      <c r="L23" s="21"/>
      <c r="M23" s="47"/>
      <c r="N23" s="30"/>
      <c r="O23" s="30"/>
      <c r="P23" s="30" t="s">
        <v>34</v>
      </c>
      <c r="Q23" s="30" t="s">
        <v>34</v>
      </c>
      <c r="R23" s="30" t="s">
        <v>34</v>
      </c>
      <c r="S23" s="30"/>
      <c r="T23" s="30" t="s">
        <v>34</v>
      </c>
      <c r="U23" s="30"/>
      <c r="V23" s="40">
        <v>42423</v>
      </c>
      <c r="W23" s="26">
        <v>42424</v>
      </c>
      <c r="X23" s="27">
        <v>42431</v>
      </c>
      <c r="Y23" s="29"/>
    </row>
    <row r="24" spans="1:25" ht="19.8" customHeight="1" x14ac:dyDescent="0.3">
      <c r="A24" s="41"/>
      <c r="B24" s="31"/>
      <c r="C24" s="31"/>
      <c r="D24" s="48"/>
      <c r="E24" s="48"/>
      <c r="F24" s="48"/>
      <c r="G24" s="31"/>
      <c r="H24" s="32"/>
      <c r="I24" s="32"/>
      <c r="J24" s="32"/>
      <c r="K24" s="32"/>
      <c r="L24" s="34"/>
      <c r="M24" s="49"/>
      <c r="N24" s="31"/>
      <c r="O24" s="31"/>
      <c r="P24" s="31"/>
      <c r="Q24" s="31"/>
      <c r="R24" s="31"/>
      <c r="S24" s="31"/>
      <c r="T24" s="31"/>
      <c r="U24" s="31"/>
      <c r="V24" s="35"/>
      <c r="W24" s="36"/>
      <c r="X24" s="37"/>
      <c r="Y24" s="31"/>
    </row>
    <row r="25" spans="1:25" ht="14.4" customHeight="1" x14ac:dyDescent="0.3">
      <c r="A25" s="21" t="s">
        <v>29</v>
      </c>
      <c r="B25" s="22">
        <f>X25-98</f>
        <v>42424</v>
      </c>
      <c r="C25" s="22">
        <f>X25-77</f>
        <v>42445</v>
      </c>
      <c r="D25" s="22">
        <f>X25-84</f>
        <v>42438</v>
      </c>
      <c r="E25" s="23">
        <f>X25-70</f>
        <v>42452</v>
      </c>
      <c r="F25" s="24">
        <f>X25-70</f>
        <v>42452</v>
      </c>
      <c r="G25" s="25">
        <f>X25-70</f>
        <v>42452</v>
      </c>
      <c r="H25" s="25">
        <f>X25-70</f>
        <v>42452</v>
      </c>
      <c r="I25" s="26">
        <f>L25-21</f>
        <v>42431</v>
      </c>
      <c r="J25" s="26">
        <f>L25-21</f>
        <v>42431</v>
      </c>
      <c r="K25" s="26">
        <f>L25-21</f>
        <v>42431</v>
      </c>
      <c r="L25" s="26">
        <f>X25- 70</f>
        <v>42452</v>
      </c>
      <c r="M25" s="26">
        <f>L25+14</f>
        <v>42466</v>
      </c>
      <c r="N25" s="26">
        <f>M25+3</f>
        <v>42469</v>
      </c>
      <c r="O25" s="26">
        <f>X25-49</f>
        <v>42473</v>
      </c>
      <c r="P25" s="22">
        <f>X25-42</f>
        <v>42480</v>
      </c>
      <c r="Q25" s="22">
        <f>X25-42</f>
        <v>42480</v>
      </c>
      <c r="R25" s="25">
        <f>X25-28</f>
        <v>42494</v>
      </c>
      <c r="S25" s="25">
        <f>X25-28</f>
        <v>42494</v>
      </c>
      <c r="T25" s="25">
        <f>W25-14</f>
        <v>42501</v>
      </c>
      <c r="U25" s="25">
        <f>X25-21</f>
        <v>42501</v>
      </c>
      <c r="V25" s="25">
        <f>X25-21</f>
        <v>42501</v>
      </c>
      <c r="W25" s="26">
        <v>42515</v>
      </c>
      <c r="X25" s="26">
        <v>42522</v>
      </c>
      <c r="Y25" s="29"/>
    </row>
    <row r="26" spans="1:25" x14ac:dyDescent="0.3">
      <c r="A26" s="1" t="s">
        <v>30</v>
      </c>
      <c r="B26" s="30" t="s">
        <v>36</v>
      </c>
      <c r="C26" s="30" t="s">
        <v>39</v>
      </c>
      <c r="D26" s="30" t="s">
        <v>42</v>
      </c>
      <c r="E26" s="30"/>
      <c r="F26" s="38"/>
      <c r="G26" s="30" t="s">
        <v>34</v>
      </c>
      <c r="H26" s="30" t="s">
        <v>34</v>
      </c>
      <c r="I26" s="30"/>
      <c r="J26" s="30"/>
      <c r="K26" s="30"/>
      <c r="L26" s="30"/>
      <c r="M26" s="45"/>
      <c r="N26" s="30"/>
      <c r="O26" s="30"/>
      <c r="P26" s="30" t="s">
        <v>34</v>
      </c>
      <c r="Q26" s="30" t="s">
        <v>34</v>
      </c>
      <c r="R26" s="30" t="s">
        <v>34</v>
      </c>
      <c r="S26" s="30"/>
      <c r="T26" s="30" t="s">
        <v>34</v>
      </c>
      <c r="U26" s="30"/>
      <c r="V26" s="26">
        <v>42514</v>
      </c>
      <c r="W26" s="26">
        <v>42515</v>
      </c>
      <c r="X26" s="26">
        <v>42522</v>
      </c>
      <c r="Y26" s="29"/>
    </row>
    <row r="27" spans="1:25" x14ac:dyDescent="0.3">
      <c r="A27" s="4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43"/>
      <c r="M27" s="43"/>
      <c r="N27" s="31"/>
      <c r="O27" s="31"/>
      <c r="P27" s="31"/>
      <c r="Q27" s="31"/>
      <c r="R27" s="31"/>
      <c r="S27" s="31"/>
      <c r="T27" s="31"/>
      <c r="U27" s="31"/>
      <c r="V27" s="36"/>
      <c r="W27" s="36"/>
      <c r="X27" s="36"/>
      <c r="Y27" s="31"/>
    </row>
    <row r="28" spans="1:25" ht="19.2" customHeight="1" x14ac:dyDescent="0.3">
      <c r="A28" s="50" t="s">
        <v>38</v>
      </c>
      <c r="B28" s="22">
        <f>X28-98</f>
        <v>42424</v>
      </c>
      <c r="C28" s="22">
        <f>X28-77</f>
        <v>42445</v>
      </c>
      <c r="D28" s="22">
        <f>X28-84</f>
        <v>42438</v>
      </c>
      <c r="E28" s="23">
        <f>X28-70</f>
        <v>42452</v>
      </c>
      <c r="F28" s="24">
        <f>X28-70</f>
        <v>42452</v>
      </c>
      <c r="G28" s="25">
        <f>X28-70</f>
        <v>42452</v>
      </c>
      <c r="H28" s="25">
        <f>X28-70</f>
        <v>42452</v>
      </c>
      <c r="I28" s="26">
        <f>L28-21</f>
        <v>42431</v>
      </c>
      <c r="J28" s="26">
        <f>L28-21</f>
        <v>42431</v>
      </c>
      <c r="K28" s="26">
        <f>L28-21</f>
        <v>42431</v>
      </c>
      <c r="L28" s="26">
        <f>X28- 70</f>
        <v>42452</v>
      </c>
      <c r="M28" s="26">
        <f>L28+14</f>
        <v>42466</v>
      </c>
      <c r="N28" s="26">
        <f>M28+3</f>
        <v>42469</v>
      </c>
      <c r="O28" s="26">
        <f>X28-49</f>
        <v>42473</v>
      </c>
      <c r="P28" s="22">
        <f>X28-42</f>
        <v>42480</v>
      </c>
      <c r="Q28" s="22">
        <f>X28-42</f>
        <v>42480</v>
      </c>
      <c r="R28" s="25">
        <f>X28-28</f>
        <v>42494</v>
      </c>
      <c r="S28" s="25">
        <f>X28-28</f>
        <v>42494</v>
      </c>
      <c r="T28" s="25">
        <f>W28-14</f>
        <v>42501</v>
      </c>
      <c r="U28" s="25">
        <f>X28-21</f>
        <v>42501</v>
      </c>
      <c r="V28" s="25">
        <f>X28-21</f>
        <v>42501</v>
      </c>
      <c r="W28" s="26">
        <v>42515</v>
      </c>
      <c r="X28" s="26">
        <v>42522</v>
      </c>
      <c r="Y28" s="29"/>
    </row>
    <row r="29" spans="1:25" ht="81" customHeight="1" x14ac:dyDescent="0.3">
      <c r="A29" s="1" t="s">
        <v>30</v>
      </c>
      <c r="B29" s="30" t="s">
        <v>36</v>
      </c>
      <c r="C29" s="30" t="s">
        <v>39</v>
      </c>
      <c r="D29" s="22">
        <v>42346</v>
      </c>
      <c r="E29" s="22"/>
      <c r="F29" s="38"/>
      <c r="G29" s="30" t="s">
        <v>34</v>
      </c>
      <c r="H29" s="30" t="s">
        <v>34</v>
      </c>
      <c r="I29" s="30"/>
      <c r="J29" s="30"/>
      <c r="K29" s="30"/>
      <c r="L29" s="30"/>
      <c r="M29" s="51"/>
      <c r="N29" s="30"/>
      <c r="O29" s="30"/>
      <c r="P29" s="30" t="s">
        <v>34</v>
      </c>
      <c r="Q29" s="30" t="s">
        <v>34</v>
      </c>
      <c r="R29" s="30" t="s">
        <v>34</v>
      </c>
      <c r="S29" s="30"/>
      <c r="T29" s="30" t="s">
        <v>34</v>
      </c>
      <c r="U29" s="30"/>
      <c r="V29" s="26">
        <v>42514</v>
      </c>
      <c r="W29" s="26">
        <v>42515</v>
      </c>
      <c r="X29" s="26">
        <v>42522</v>
      </c>
      <c r="Y29" s="29"/>
    </row>
    <row r="30" spans="1:25" ht="8.4" customHeight="1" x14ac:dyDescent="0.3">
      <c r="A30" s="41"/>
      <c r="B30" s="31"/>
      <c r="C30" s="31"/>
      <c r="D30" s="42"/>
      <c r="E30" s="42"/>
      <c r="F30" s="52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6"/>
      <c r="W30" s="36"/>
      <c r="X30" s="36"/>
      <c r="Y30" s="31"/>
    </row>
    <row r="31" spans="1:25" ht="33" customHeight="1" x14ac:dyDescent="0.3">
      <c r="A31" s="21" t="s">
        <v>38</v>
      </c>
      <c r="B31" s="22">
        <f>X31-98</f>
        <v>42424</v>
      </c>
      <c r="C31" s="22">
        <f>X31-77</f>
        <v>42445</v>
      </c>
      <c r="D31" s="22">
        <f>X31-84</f>
        <v>42438</v>
      </c>
      <c r="E31" s="23">
        <f>X31-70</f>
        <v>42452</v>
      </c>
      <c r="F31" s="24">
        <f>X31-70</f>
        <v>42452</v>
      </c>
      <c r="G31" s="25">
        <f>X31-70</f>
        <v>42452</v>
      </c>
      <c r="H31" s="25">
        <f>X31-70</f>
        <v>42452</v>
      </c>
      <c r="I31" s="26">
        <f>L31-21</f>
        <v>42431</v>
      </c>
      <c r="J31" s="26">
        <f>L31-21</f>
        <v>42431</v>
      </c>
      <c r="K31" s="26">
        <f>L31-21</f>
        <v>42431</v>
      </c>
      <c r="L31" s="26">
        <f>X31- 70</f>
        <v>42452</v>
      </c>
      <c r="M31" s="26">
        <f>L31+14</f>
        <v>42466</v>
      </c>
      <c r="N31" s="26">
        <f>M31+3</f>
        <v>42469</v>
      </c>
      <c r="O31" s="26">
        <f>X31-49</f>
        <v>42473</v>
      </c>
      <c r="P31" s="22">
        <f>X31-42</f>
        <v>42480</v>
      </c>
      <c r="Q31" s="22">
        <f>X31-42</f>
        <v>42480</v>
      </c>
      <c r="R31" s="25">
        <f>X31-28</f>
        <v>42494</v>
      </c>
      <c r="S31" s="25">
        <f>X31-28</f>
        <v>42494</v>
      </c>
      <c r="T31" s="25">
        <f>W31-14</f>
        <v>42501</v>
      </c>
      <c r="U31" s="25">
        <f>X31-21</f>
        <v>42501</v>
      </c>
      <c r="V31" s="25">
        <f>X31-21</f>
        <v>42501</v>
      </c>
      <c r="W31" s="26">
        <v>42515</v>
      </c>
      <c r="X31" s="26">
        <v>42522</v>
      </c>
      <c r="Y31" s="29"/>
    </row>
    <row r="32" spans="1:25" ht="81" customHeight="1" x14ac:dyDescent="0.3">
      <c r="A32" s="1" t="s">
        <v>30</v>
      </c>
      <c r="B32" s="26" t="s">
        <v>36</v>
      </c>
      <c r="C32" s="30" t="s">
        <v>39</v>
      </c>
      <c r="D32" s="30" t="s">
        <v>43</v>
      </c>
      <c r="E32" s="30"/>
      <c r="F32" s="38"/>
      <c r="G32" s="30" t="s">
        <v>34</v>
      </c>
      <c r="H32" s="30" t="s">
        <v>34</v>
      </c>
      <c r="I32" s="30"/>
      <c r="J32" s="30"/>
      <c r="K32" s="30"/>
      <c r="L32" s="30"/>
      <c r="M32" s="45"/>
      <c r="N32" s="30"/>
      <c r="O32" s="30"/>
      <c r="P32" s="30" t="s">
        <v>34</v>
      </c>
      <c r="Q32" s="30" t="s">
        <v>34</v>
      </c>
      <c r="R32" s="30" t="s">
        <v>34</v>
      </c>
      <c r="S32" s="30"/>
      <c r="T32" s="30" t="s">
        <v>34</v>
      </c>
      <c r="U32" s="30"/>
      <c r="V32" s="26">
        <v>42514</v>
      </c>
      <c r="W32" s="26">
        <v>42515</v>
      </c>
      <c r="X32" s="26">
        <v>42522</v>
      </c>
      <c r="Y32" s="29"/>
    </row>
    <row r="33" spans="1:25" ht="11.4" customHeight="1" x14ac:dyDescent="0.3">
      <c r="A33" s="41"/>
      <c r="B33" s="3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6"/>
      <c r="W33" s="36"/>
      <c r="X33" s="53"/>
      <c r="Y33" s="31"/>
    </row>
    <row r="34" spans="1:25" ht="36" customHeight="1" x14ac:dyDescent="0.3">
      <c r="A34" s="21" t="s">
        <v>38</v>
      </c>
      <c r="B34" s="22">
        <f>X34-98</f>
        <v>42424</v>
      </c>
      <c r="C34" s="22">
        <f>X34-77</f>
        <v>42445</v>
      </c>
      <c r="D34" s="22">
        <f>X34-84</f>
        <v>42438</v>
      </c>
      <c r="E34" s="23">
        <f>X34-70</f>
        <v>42452</v>
      </c>
      <c r="F34" s="24">
        <f>X34-70</f>
        <v>42452</v>
      </c>
      <c r="G34" s="25">
        <f>X34-70</f>
        <v>42452</v>
      </c>
      <c r="H34" s="25">
        <f>X34-70</f>
        <v>42452</v>
      </c>
      <c r="I34" s="26">
        <f>L34-21</f>
        <v>42431</v>
      </c>
      <c r="J34" s="26">
        <f>L34-21</f>
        <v>42431</v>
      </c>
      <c r="K34" s="26">
        <f>L34-21</f>
        <v>42431</v>
      </c>
      <c r="L34" s="26">
        <f>X34- 70</f>
        <v>42452</v>
      </c>
      <c r="M34" s="26">
        <f>L34+14</f>
        <v>42466</v>
      </c>
      <c r="N34" s="26">
        <f>M34+3</f>
        <v>42469</v>
      </c>
      <c r="O34" s="26">
        <f>X34-49</f>
        <v>42473</v>
      </c>
      <c r="P34" s="22">
        <f>X34-42</f>
        <v>42480</v>
      </c>
      <c r="Q34" s="22">
        <f>X34-42</f>
        <v>42480</v>
      </c>
      <c r="R34" s="25">
        <f>X34-28</f>
        <v>42494</v>
      </c>
      <c r="S34" s="25">
        <f>X34-28</f>
        <v>42494</v>
      </c>
      <c r="T34" s="25">
        <f>W34-14</f>
        <v>42501</v>
      </c>
      <c r="U34" s="25">
        <f>X34-21</f>
        <v>42501</v>
      </c>
      <c r="V34" s="25">
        <f>X34-21</f>
        <v>42501</v>
      </c>
      <c r="W34" s="26">
        <v>42515</v>
      </c>
      <c r="X34" s="26">
        <v>42522</v>
      </c>
      <c r="Y34" s="29"/>
    </row>
    <row r="35" spans="1:25" ht="57.75" customHeight="1" x14ac:dyDescent="0.3">
      <c r="A35" s="29" t="s">
        <v>30</v>
      </c>
      <c r="B35" s="30" t="s">
        <v>36</v>
      </c>
      <c r="C35" s="30" t="s">
        <v>39</v>
      </c>
      <c r="D35" s="30" t="s">
        <v>43</v>
      </c>
      <c r="E35" s="30"/>
      <c r="F35" s="38"/>
      <c r="G35" s="30" t="s">
        <v>34</v>
      </c>
      <c r="H35" s="30" t="s">
        <v>34</v>
      </c>
      <c r="I35" s="30"/>
      <c r="J35" s="30"/>
      <c r="K35" s="30"/>
      <c r="L35" s="30"/>
      <c r="M35" s="45"/>
      <c r="N35" s="30"/>
      <c r="O35" s="30"/>
      <c r="P35" s="30" t="s">
        <v>34</v>
      </c>
      <c r="Q35" s="30" t="s">
        <v>34</v>
      </c>
      <c r="R35" s="30" t="s">
        <v>34</v>
      </c>
      <c r="S35" s="30"/>
      <c r="T35" s="30" t="s">
        <v>34</v>
      </c>
      <c r="U35" s="30"/>
      <c r="V35" s="26">
        <v>42514</v>
      </c>
      <c r="W35" s="26">
        <v>42515</v>
      </c>
      <c r="X35" s="26">
        <v>42522</v>
      </c>
      <c r="Y35" s="29"/>
    </row>
    <row r="36" spans="1:25" ht="21.6" customHeight="1" x14ac:dyDescent="0.3">
      <c r="A36" s="31"/>
      <c r="B36" s="31"/>
      <c r="C36" s="31"/>
      <c r="D36" s="31"/>
      <c r="E36" s="31"/>
      <c r="F36" s="52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6"/>
      <c r="W36" s="36"/>
      <c r="X36" s="53"/>
      <c r="Y36" s="31"/>
    </row>
    <row r="37" spans="1:25" ht="21.6" customHeight="1" x14ac:dyDescent="0.3">
      <c r="A37" s="29" t="s">
        <v>29</v>
      </c>
      <c r="B37" s="22">
        <f>X37-98</f>
        <v>42424</v>
      </c>
      <c r="C37" s="22">
        <f>X37-77</f>
        <v>42445</v>
      </c>
      <c r="D37" s="22">
        <f>X37-84</f>
        <v>42438</v>
      </c>
      <c r="E37" s="23">
        <f>X37-70</f>
        <v>42452</v>
      </c>
      <c r="F37" s="24">
        <f>X37-70</f>
        <v>42452</v>
      </c>
      <c r="G37" s="25">
        <f>X37-70</f>
        <v>42452</v>
      </c>
      <c r="H37" s="25">
        <f>X37-70</f>
        <v>42452</v>
      </c>
      <c r="I37" s="26">
        <f>L37-21</f>
        <v>42431</v>
      </c>
      <c r="J37" s="26">
        <f>L37-21</f>
        <v>42431</v>
      </c>
      <c r="K37" s="26">
        <f>L37-21</f>
        <v>42431</v>
      </c>
      <c r="L37" s="26">
        <f>X37- 70</f>
        <v>42452</v>
      </c>
      <c r="M37" s="26">
        <f>L37+14</f>
        <v>42466</v>
      </c>
      <c r="N37" s="26">
        <f>M37+3</f>
        <v>42469</v>
      </c>
      <c r="O37" s="26">
        <f>X37-49</f>
        <v>42473</v>
      </c>
      <c r="P37" s="22">
        <f>X37-42</f>
        <v>42480</v>
      </c>
      <c r="Q37" s="22">
        <f>X37-42</f>
        <v>42480</v>
      </c>
      <c r="R37" s="25">
        <f>X37-28</f>
        <v>42494</v>
      </c>
      <c r="S37" s="25">
        <f>X37-28</f>
        <v>42494</v>
      </c>
      <c r="T37" s="25">
        <f>W37-14</f>
        <v>42501</v>
      </c>
      <c r="U37" s="25">
        <f>X37-21</f>
        <v>42501</v>
      </c>
      <c r="V37" s="25">
        <f>X37-21</f>
        <v>42501</v>
      </c>
      <c r="W37" s="26">
        <v>42515</v>
      </c>
      <c r="X37" s="26">
        <v>42522</v>
      </c>
      <c r="Y37" s="29"/>
    </row>
    <row r="38" spans="1:25" x14ac:dyDescent="0.3">
      <c r="A38" s="29" t="s">
        <v>30</v>
      </c>
      <c r="B38" s="30" t="s">
        <v>36</v>
      </c>
      <c r="C38" s="30" t="s">
        <v>39</v>
      </c>
      <c r="D38" s="22">
        <v>42340</v>
      </c>
      <c r="E38" s="22"/>
      <c r="F38" s="38"/>
      <c r="G38" s="30" t="s">
        <v>34</v>
      </c>
      <c r="H38" s="30" t="s">
        <v>34</v>
      </c>
      <c r="I38" s="30"/>
      <c r="J38" s="30"/>
      <c r="K38" s="30"/>
      <c r="L38" s="30"/>
      <c r="M38" s="45"/>
      <c r="N38" s="30"/>
      <c r="O38" s="30"/>
      <c r="P38" s="30" t="s">
        <v>34</v>
      </c>
      <c r="Q38" s="30" t="s">
        <v>34</v>
      </c>
      <c r="R38" s="30" t="s">
        <v>34</v>
      </c>
      <c r="S38" s="30"/>
      <c r="T38" s="30" t="s">
        <v>34</v>
      </c>
      <c r="U38" s="30"/>
      <c r="V38" s="26">
        <v>42514</v>
      </c>
      <c r="W38" s="26">
        <v>42515</v>
      </c>
      <c r="X38" s="26">
        <v>42522</v>
      </c>
      <c r="Y38" s="29"/>
    </row>
    <row r="39" spans="1:25" x14ac:dyDescent="0.3">
      <c r="A39" s="31"/>
      <c r="B39" s="31"/>
      <c r="C39" s="31"/>
      <c r="D39" s="42"/>
      <c r="E39" s="42"/>
      <c r="F39" s="52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6"/>
      <c r="W39" s="36"/>
      <c r="X39" s="53"/>
      <c r="Y39" s="31"/>
    </row>
    <row r="40" spans="1:25" ht="14.4" customHeight="1" x14ac:dyDescent="0.3">
      <c r="A40" s="21" t="s">
        <v>29</v>
      </c>
      <c r="B40" s="22">
        <f>X40-98</f>
        <v>42424</v>
      </c>
      <c r="C40" s="22">
        <f>X40-77</f>
        <v>42445</v>
      </c>
      <c r="D40" s="22">
        <f>X40-84</f>
        <v>42438</v>
      </c>
      <c r="E40" s="23">
        <f>X40-70</f>
        <v>42452</v>
      </c>
      <c r="F40" s="24">
        <f>X40-70</f>
        <v>42452</v>
      </c>
      <c r="G40" s="25">
        <f>X40-70</f>
        <v>42452</v>
      </c>
      <c r="H40" s="25">
        <f>X40-70</f>
        <v>42452</v>
      </c>
      <c r="I40" s="26">
        <f>L40-21</f>
        <v>42431</v>
      </c>
      <c r="J40" s="26">
        <f>L40-21</f>
        <v>42431</v>
      </c>
      <c r="K40" s="26">
        <f>L40-21</f>
        <v>42431</v>
      </c>
      <c r="L40" s="26">
        <f>X40- 70</f>
        <v>42452</v>
      </c>
      <c r="M40" s="26">
        <f>L40+14</f>
        <v>42466</v>
      </c>
      <c r="N40" s="26">
        <f>M40+3</f>
        <v>42469</v>
      </c>
      <c r="O40" s="26">
        <f>X40-49</f>
        <v>42473</v>
      </c>
      <c r="P40" s="22">
        <f>X40-42</f>
        <v>42480</v>
      </c>
      <c r="Q40" s="22">
        <f>X40-42</f>
        <v>42480</v>
      </c>
      <c r="R40" s="25">
        <f>X40-28</f>
        <v>42494</v>
      </c>
      <c r="S40" s="25">
        <f>X40-28</f>
        <v>42494</v>
      </c>
      <c r="T40" s="25">
        <f>W40-14</f>
        <v>42501</v>
      </c>
      <c r="U40" s="25">
        <f>X40-21</f>
        <v>42501</v>
      </c>
      <c r="V40" s="25">
        <f>X40-21</f>
        <v>42501</v>
      </c>
      <c r="W40" s="26">
        <v>42515</v>
      </c>
      <c r="X40" s="26">
        <v>42522</v>
      </c>
      <c r="Y40" s="29"/>
    </row>
    <row r="41" spans="1:25" x14ac:dyDescent="0.3">
      <c r="A41" s="29" t="s">
        <v>30</v>
      </c>
      <c r="B41" s="30" t="s">
        <v>36</v>
      </c>
      <c r="C41" s="30" t="s">
        <v>39</v>
      </c>
      <c r="D41" s="30" t="s">
        <v>42</v>
      </c>
      <c r="E41" s="30"/>
      <c r="F41" s="38"/>
      <c r="G41" s="30" t="s">
        <v>34</v>
      </c>
      <c r="H41" s="30" t="s">
        <v>34</v>
      </c>
      <c r="I41" s="30"/>
      <c r="J41" s="30"/>
      <c r="K41" s="30"/>
      <c r="L41" s="30"/>
      <c r="M41" s="45"/>
      <c r="N41" s="30"/>
      <c r="O41" s="30"/>
      <c r="P41" s="30" t="s">
        <v>34</v>
      </c>
      <c r="Q41" s="30" t="s">
        <v>34</v>
      </c>
      <c r="R41" s="30" t="s">
        <v>34</v>
      </c>
      <c r="S41" s="30"/>
      <c r="T41" s="30" t="s">
        <v>34</v>
      </c>
      <c r="U41" s="30"/>
      <c r="V41" s="26">
        <v>42514</v>
      </c>
      <c r="W41" s="26">
        <v>42515</v>
      </c>
      <c r="X41" s="26">
        <v>42522</v>
      </c>
      <c r="Y41" s="29"/>
    </row>
    <row r="42" spans="1:25" x14ac:dyDescent="0.3">
      <c r="A42" s="31"/>
      <c r="B42" s="31"/>
      <c r="C42" s="31"/>
      <c r="D42" s="31"/>
      <c r="E42" s="31"/>
      <c r="F42" s="5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6"/>
      <c r="W42" s="36"/>
      <c r="X42" s="53"/>
      <c r="Y42" s="31"/>
    </row>
    <row r="43" spans="1:25" ht="14.4" customHeight="1" x14ac:dyDescent="0.3">
      <c r="A43" s="30" t="s">
        <v>29</v>
      </c>
      <c r="B43" s="22">
        <f>X43-98</f>
        <v>42424</v>
      </c>
      <c r="C43" s="22">
        <f>X43-77</f>
        <v>42445</v>
      </c>
      <c r="D43" s="22">
        <f>X43-84</f>
        <v>42438</v>
      </c>
      <c r="E43" s="23">
        <f>X43-70</f>
        <v>42452</v>
      </c>
      <c r="F43" s="24">
        <f>X43-70</f>
        <v>42452</v>
      </c>
      <c r="G43" s="25">
        <f>X43-70</f>
        <v>42452</v>
      </c>
      <c r="H43" s="25">
        <f>X43-70</f>
        <v>42452</v>
      </c>
      <c r="I43" s="26">
        <f>L43-21</f>
        <v>42431</v>
      </c>
      <c r="J43" s="26">
        <f>L43-21</f>
        <v>42431</v>
      </c>
      <c r="K43" s="26">
        <f>L43-21</f>
        <v>42431</v>
      </c>
      <c r="L43" s="26">
        <f>X43- 70</f>
        <v>42452</v>
      </c>
      <c r="M43" s="26">
        <f>L43+14</f>
        <v>42466</v>
      </c>
      <c r="N43" s="26">
        <f>M43+3</f>
        <v>42469</v>
      </c>
      <c r="O43" s="26">
        <f>X43-49</f>
        <v>42473</v>
      </c>
      <c r="P43" s="22">
        <f>X43-42</f>
        <v>42480</v>
      </c>
      <c r="Q43" s="22">
        <f>X43-42</f>
        <v>42480</v>
      </c>
      <c r="R43" s="25">
        <f>X43-28</f>
        <v>42494</v>
      </c>
      <c r="S43" s="25">
        <f>X43-28</f>
        <v>42494</v>
      </c>
      <c r="T43" s="25">
        <f>W43-14</f>
        <v>42501</v>
      </c>
      <c r="U43" s="25">
        <f>X43-21</f>
        <v>42501</v>
      </c>
      <c r="V43" s="25">
        <f>X43-21</f>
        <v>42501</v>
      </c>
      <c r="W43" s="26">
        <v>42515</v>
      </c>
      <c r="X43" s="26">
        <v>42522</v>
      </c>
      <c r="Y43" s="30"/>
    </row>
    <row r="44" spans="1:25" ht="27" customHeight="1" x14ac:dyDescent="0.3">
      <c r="A44" s="29" t="s">
        <v>30</v>
      </c>
      <c r="B44" s="30" t="s">
        <v>36</v>
      </c>
      <c r="C44" s="30" t="s">
        <v>39</v>
      </c>
      <c r="D44" s="26">
        <v>42353</v>
      </c>
      <c r="E44" s="26"/>
      <c r="F44" s="38"/>
      <c r="G44" s="30" t="s">
        <v>34</v>
      </c>
      <c r="H44" s="30" t="s">
        <v>34</v>
      </c>
      <c r="I44" s="30"/>
      <c r="J44" s="30"/>
      <c r="K44" s="30"/>
      <c r="L44" s="30"/>
      <c r="M44" s="45"/>
      <c r="N44" s="30"/>
      <c r="O44" s="30"/>
      <c r="P44" s="30" t="s">
        <v>34</v>
      </c>
      <c r="Q44" s="30" t="s">
        <v>34</v>
      </c>
      <c r="R44" s="30" t="s">
        <v>34</v>
      </c>
      <c r="S44" s="30"/>
      <c r="T44" s="30" t="s">
        <v>34</v>
      </c>
      <c r="U44" s="30"/>
      <c r="V44" s="26">
        <v>42514</v>
      </c>
      <c r="W44" s="26">
        <v>42515</v>
      </c>
      <c r="X44" s="26">
        <v>42522</v>
      </c>
      <c r="Y44" s="29"/>
    </row>
    <row r="45" spans="1:25" ht="24" customHeight="1" x14ac:dyDescent="0.3">
      <c r="A45" s="31"/>
      <c r="B45" s="31"/>
      <c r="C45" s="31"/>
      <c r="D45" s="36"/>
      <c r="E45" s="36"/>
      <c r="F45" s="52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6"/>
      <c r="W45" s="36"/>
      <c r="X45" s="53"/>
      <c r="Y45" s="31"/>
    </row>
    <row r="46" spans="1:25" ht="27" customHeight="1" x14ac:dyDescent="0.3">
      <c r="A46" s="29" t="s">
        <v>38</v>
      </c>
      <c r="B46" s="22">
        <f>X46-98</f>
        <v>42424</v>
      </c>
      <c r="C46" s="22">
        <f>X46-77</f>
        <v>42445</v>
      </c>
      <c r="D46" s="22">
        <f>X46-84</f>
        <v>42438</v>
      </c>
      <c r="E46" s="23">
        <f>X46-70</f>
        <v>42452</v>
      </c>
      <c r="F46" s="24">
        <f>X46-70</f>
        <v>42452</v>
      </c>
      <c r="G46" s="25">
        <f>X46-70</f>
        <v>42452</v>
      </c>
      <c r="H46" s="25">
        <f>X46-70</f>
        <v>42452</v>
      </c>
      <c r="I46" s="26">
        <f>L46-21</f>
        <v>42431</v>
      </c>
      <c r="J46" s="26">
        <f>L46-21</f>
        <v>42431</v>
      </c>
      <c r="K46" s="26">
        <f>L46-21</f>
        <v>42431</v>
      </c>
      <c r="L46" s="26">
        <f>X46- 70</f>
        <v>42452</v>
      </c>
      <c r="M46" s="26">
        <f>L46+14</f>
        <v>42466</v>
      </c>
      <c r="N46" s="26">
        <f>M46+3</f>
        <v>42469</v>
      </c>
      <c r="O46" s="26">
        <f>X46-49</f>
        <v>42473</v>
      </c>
      <c r="P46" s="22">
        <f>X46-42</f>
        <v>42480</v>
      </c>
      <c r="Q46" s="22">
        <f>X46-42</f>
        <v>42480</v>
      </c>
      <c r="R46" s="25">
        <f>X46-28</f>
        <v>42494</v>
      </c>
      <c r="S46" s="25">
        <f>X46-28</f>
        <v>42494</v>
      </c>
      <c r="T46" s="25">
        <f>W46-14</f>
        <v>42501</v>
      </c>
      <c r="U46" s="25">
        <f>X46-21</f>
        <v>42501</v>
      </c>
      <c r="V46" s="25">
        <f>X46-21</f>
        <v>42501</v>
      </c>
      <c r="W46" s="26">
        <v>42515</v>
      </c>
      <c r="X46" s="26">
        <v>42522</v>
      </c>
      <c r="Y46" s="29"/>
    </row>
    <row r="47" spans="1:25" ht="27.6" x14ac:dyDescent="0.3">
      <c r="A47" s="29" t="s">
        <v>30</v>
      </c>
      <c r="B47" s="30" t="s">
        <v>36</v>
      </c>
      <c r="C47" s="30" t="s">
        <v>36</v>
      </c>
      <c r="D47" s="54" t="s">
        <v>44</v>
      </c>
      <c r="E47" s="54"/>
      <c r="F47" s="38"/>
      <c r="G47" s="30" t="s">
        <v>34</v>
      </c>
      <c r="H47" s="30" t="s">
        <v>34</v>
      </c>
      <c r="I47" s="30"/>
      <c r="J47" s="30"/>
      <c r="K47" s="30"/>
      <c r="L47" s="30"/>
      <c r="M47" s="45"/>
      <c r="N47" s="30"/>
      <c r="O47" s="30"/>
      <c r="P47" s="30" t="s">
        <v>34</v>
      </c>
      <c r="Q47" s="30" t="s">
        <v>34</v>
      </c>
      <c r="R47" s="30" t="s">
        <v>34</v>
      </c>
      <c r="S47" s="30"/>
      <c r="T47" s="30" t="s">
        <v>34</v>
      </c>
      <c r="U47" s="30"/>
      <c r="V47" s="26">
        <v>42514</v>
      </c>
      <c r="W47" s="26">
        <v>42515</v>
      </c>
      <c r="X47" s="26">
        <v>42522</v>
      </c>
      <c r="Y47" s="29"/>
    </row>
    <row r="48" spans="1:25" x14ac:dyDescent="0.3">
      <c r="A48" s="31"/>
      <c r="B48" s="31"/>
      <c r="C48" s="31"/>
      <c r="D48" s="55"/>
      <c r="E48" s="55"/>
      <c r="F48" s="52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6"/>
      <c r="W48" s="36"/>
      <c r="X48" s="53"/>
      <c r="Y48" s="31"/>
    </row>
    <row r="49" spans="1:25" ht="14.4" customHeight="1" x14ac:dyDescent="0.3">
      <c r="A49" s="29" t="s">
        <v>38</v>
      </c>
      <c r="B49" s="22">
        <f>X49-98</f>
        <v>42522</v>
      </c>
      <c r="C49" s="22">
        <f>X49-77</f>
        <v>42543</v>
      </c>
      <c r="D49" s="22">
        <f>X49-84</f>
        <v>42536</v>
      </c>
      <c r="E49" s="23">
        <f>X49-70</f>
        <v>42550</v>
      </c>
      <c r="F49" s="24">
        <f>X49-70</f>
        <v>42550</v>
      </c>
      <c r="G49" s="25">
        <f>X49-70</f>
        <v>42550</v>
      </c>
      <c r="H49" s="25">
        <f>X49-70</f>
        <v>42550</v>
      </c>
      <c r="I49" s="26">
        <f>L49-21</f>
        <v>42529</v>
      </c>
      <c r="J49" s="26">
        <f>L49-21</f>
        <v>42529</v>
      </c>
      <c r="K49" s="26">
        <f>L49-21</f>
        <v>42529</v>
      </c>
      <c r="L49" s="26">
        <f>X49- 70</f>
        <v>42550</v>
      </c>
      <c r="M49" s="26">
        <f>L49+14</f>
        <v>42564</v>
      </c>
      <c r="N49" s="26">
        <f>M49+3</f>
        <v>42567</v>
      </c>
      <c r="O49" s="26">
        <f>X49-49</f>
        <v>42571</v>
      </c>
      <c r="P49" s="22">
        <f>X49-42</f>
        <v>42578</v>
      </c>
      <c r="Q49" s="22">
        <f>X49-42</f>
        <v>42578</v>
      </c>
      <c r="R49" s="25">
        <f>X49-28</f>
        <v>42592</v>
      </c>
      <c r="S49" s="25">
        <f>X49-28</f>
        <v>42592</v>
      </c>
      <c r="T49" s="25">
        <f>W49-14</f>
        <v>42599</v>
      </c>
      <c r="U49" s="25">
        <f>X49-21</f>
        <v>42599</v>
      </c>
      <c r="V49" s="25">
        <f>X49-21</f>
        <v>42599</v>
      </c>
      <c r="W49" s="26">
        <v>42613</v>
      </c>
      <c r="X49" s="26">
        <v>42620</v>
      </c>
      <c r="Y49" s="29"/>
    </row>
    <row r="50" spans="1:25" x14ac:dyDescent="0.3">
      <c r="A50" s="29" t="s">
        <v>30</v>
      </c>
      <c r="B50" s="30" t="s">
        <v>36</v>
      </c>
      <c r="C50" s="30" t="s">
        <v>34</v>
      </c>
      <c r="D50" s="26">
        <v>42353</v>
      </c>
      <c r="E50" s="26"/>
      <c r="F50" s="38"/>
      <c r="G50" s="30" t="s">
        <v>34</v>
      </c>
      <c r="H50" s="30" t="s">
        <v>34</v>
      </c>
      <c r="I50" s="30"/>
      <c r="J50" s="30"/>
      <c r="K50" s="30"/>
      <c r="L50" s="30"/>
      <c r="M50" s="45"/>
      <c r="N50" s="30"/>
      <c r="O50" s="30"/>
      <c r="P50" s="30" t="s">
        <v>34</v>
      </c>
      <c r="Q50" s="30" t="s">
        <v>34</v>
      </c>
      <c r="R50" s="30" t="s">
        <v>34</v>
      </c>
      <c r="S50" s="30"/>
      <c r="T50" s="30" t="s">
        <v>34</v>
      </c>
      <c r="U50" s="30"/>
      <c r="V50" s="26">
        <v>42612</v>
      </c>
      <c r="W50" s="26">
        <v>42613</v>
      </c>
      <c r="X50" s="26">
        <v>42620</v>
      </c>
      <c r="Y50" s="29"/>
    </row>
    <row r="51" spans="1:25" x14ac:dyDescent="0.3">
      <c r="A51" s="31"/>
      <c r="B51" s="31"/>
      <c r="C51" s="31"/>
      <c r="D51" s="36"/>
      <c r="E51" s="36"/>
      <c r="F51" s="52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6"/>
      <c r="W51" s="36"/>
      <c r="X51" s="53"/>
      <c r="Y51" s="31"/>
    </row>
    <row r="52" spans="1:25" ht="14.4" customHeight="1" x14ac:dyDescent="0.3">
      <c r="A52" s="29" t="s">
        <v>38</v>
      </c>
      <c r="B52" s="22">
        <f>X52-98</f>
        <v>42522</v>
      </c>
      <c r="C52" s="22">
        <f>X52-77</f>
        <v>42543</v>
      </c>
      <c r="D52" s="22">
        <f>X52-84</f>
        <v>42536</v>
      </c>
      <c r="E52" s="23">
        <f>X52-70</f>
        <v>42550</v>
      </c>
      <c r="F52" s="24">
        <f>X52-70</f>
        <v>42550</v>
      </c>
      <c r="G52" s="25">
        <f>X52-70</f>
        <v>42550</v>
      </c>
      <c r="H52" s="25">
        <f>X52-70</f>
        <v>42550</v>
      </c>
      <c r="I52" s="26">
        <f>L52-21</f>
        <v>42529</v>
      </c>
      <c r="J52" s="26">
        <f>L52-21</f>
        <v>42529</v>
      </c>
      <c r="K52" s="26">
        <f>L52-21</f>
        <v>42529</v>
      </c>
      <c r="L52" s="26">
        <f>X52- 70</f>
        <v>42550</v>
      </c>
      <c r="M52" s="26">
        <f>L52+14</f>
        <v>42564</v>
      </c>
      <c r="N52" s="26">
        <f>M52+3</f>
        <v>42567</v>
      </c>
      <c r="O52" s="26">
        <f>X52-49</f>
        <v>42571</v>
      </c>
      <c r="P52" s="22">
        <f>X52-42</f>
        <v>42578</v>
      </c>
      <c r="Q52" s="22">
        <f>X52-42</f>
        <v>42578</v>
      </c>
      <c r="R52" s="25">
        <f>X52-28</f>
        <v>42592</v>
      </c>
      <c r="S52" s="25">
        <f>X52-28</f>
        <v>42592</v>
      </c>
      <c r="T52" s="25">
        <f>W52-14</f>
        <v>42599</v>
      </c>
      <c r="U52" s="25">
        <f>X52-21</f>
        <v>42599</v>
      </c>
      <c r="V52" s="25">
        <f>X52-21</f>
        <v>42599</v>
      </c>
      <c r="W52" s="26">
        <v>42613</v>
      </c>
      <c r="X52" s="26">
        <v>42620</v>
      </c>
      <c r="Y52" s="29"/>
    </row>
    <row r="53" spans="1:25" ht="65.25" customHeight="1" x14ac:dyDescent="0.3">
      <c r="A53" s="29" t="s">
        <v>30</v>
      </c>
      <c r="B53" s="30" t="s">
        <v>36</v>
      </c>
      <c r="C53" s="30" t="s">
        <v>34</v>
      </c>
      <c r="D53" s="30" t="s">
        <v>43</v>
      </c>
      <c r="E53" s="30"/>
      <c r="F53" s="38"/>
      <c r="G53" s="30" t="s">
        <v>34</v>
      </c>
      <c r="H53" s="30" t="s">
        <v>34</v>
      </c>
      <c r="I53" s="30"/>
      <c r="J53" s="30"/>
      <c r="K53" s="30"/>
      <c r="L53" s="30"/>
      <c r="M53" s="47"/>
      <c r="N53" s="30"/>
      <c r="O53" s="30"/>
      <c r="P53" s="30" t="s">
        <v>34</v>
      </c>
      <c r="Q53" s="30" t="s">
        <v>34</v>
      </c>
      <c r="R53" s="30" t="s">
        <v>34</v>
      </c>
      <c r="S53" s="30"/>
      <c r="T53" s="30" t="s">
        <v>34</v>
      </c>
      <c r="U53" s="30"/>
      <c r="V53" s="26">
        <v>42612</v>
      </c>
      <c r="W53" s="26">
        <v>42613</v>
      </c>
      <c r="X53" s="26">
        <v>42620</v>
      </c>
      <c r="Y53" s="29"/>
    </row>
    <row r="54" spans="1:25" x14ac:dyDescent="0.3">
      <c r="A54" s="56"/>
    </row>
  </sheetData>
  <autoFilter ref="A9:Y9"/>
  <mergeCells count="4">
    <mergeCell ref="B8:H8"/>
    <mergeCell ref="I8:N8"/>
    <mergeCell ref="O8:U8"/>
    <mergeCell ref="V8:Y8"/>
  </mergeCells>
  <conditionalFormatting sqref="B11">
    <cfRule type="expression" dxfId="3" priority="4">
      <formula>$B$11&lt;$B$10</formula>
    </cfRule>
  </conditionalFormatting>
  <conditionalFormatting sqref="B13">
    <cfRule type="expression" dxfId="2" priority="1">
      <formula>$B$13&gt;$B$12</formula>
    </cfRule>
    <cfRule type="expression" dxfId="1" priority="3" stopIfTrue="1">
      <formula>$B$13&lt;$B$12</formula>
    </cfRule>
  </conditionalFormatting>
  <conditionalFormatting sqref="C13:X13">
    <cfRule type="expression" dxfId="0" priority="2">
      <formula>$B$11&lt;$B$10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BIDMC (2)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 Barroso</dc:creator>
  <cp:lastModifiedBy>Anna P Barroso</cp:lastModifiedBy>
  <dcterms:created xsi:type="dcterms:W3CDTF">2015-12-06T13:40:11Z</dcterms:created>
  <dcterms:modified xsi:type="dcterms:W3CDTF">2015-12-06T13:40:59Z</dcterms:modified>
</cp:coreProperties>
</file>